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KHEMISSA\Mohamed Khemissa\KHEMISSA\Université\Moodle\1 RDS\RDS_Chapitre 2 - Lois de comportement élastique\"/>
    </mc:Choice>
  </mc:AlternateContent>
  <xr:revisionPtr revIDLastSave="0" documentId="13_ncr:1_{1690876F-3A9B-4DC6-A7C7-0B0287BCC4CD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Ex1" sheetId="4" r:id="rId1"/>
    <sheet name="Ex2" sheetId="1" r:id="rId2"/>
    <sheet name="Ex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G15" i="1"/>
  <c r="F18" i="2"/>
  <c r="F17" i="2"/>
  <c r="F15" i="2"/>
  <c r="G33" i="2"/>
  <c r="H33" i="2"/>
  <c r="G34" i="2"/>
  <c r="H34" i="2"/>
  <c r="G35" i="2"/>
  <c r="H35" i="2"/>
  <c r="G36" i="2"/>
  <c r="H36" i="2"/>
  <c r="G37" i="2"/>
  <c r="H37" i="2"/>
  <c r="H32" i="2"/>
  <c r="G32" i="2"/>
  <c r="I32" i="1"/>
  <c r="I33" i="1"/>
  <c r="I34" i="1"/>
  <c r="H33" i="1"/>
  <c r="H34" i="1"/>
  <c r="H32" i="1"/>
  <c r="D28" i="4"/>
  <c r="D18" i="4" l="1"/>
  <c r="E18" i="4" s="1"/>
  <c r="D17" i="4" l="1"/>
  <c r="E17" i="4" s="1"/>
  <c r="D16" i="4"/>
  <c r="E16" i="4" s="1"/>
  <c r="D15" i="4"/>
  <c r="E15" i="4" s="1"/>
  <c r="D14" i="4"/>
  <c r="E14" i="4" s="1"/>
  <c r="D13" i="4"/>
  <c r="E13" i="4" s="1"/>
  <c r="D12" i="4"/>
  <c r="E12" i="4" s="1"/>
  <c r="D11" i="4"/>
  <c r="E11" i="4" s="1"/>
  <c r="D10" i="4"/>
  <c r="E10" i="4" s="1"/>
  <c r="D9" i="4"/>
  <c r="E9" i="4" s="1"/>
  <c r="D8" i="4"/>
  <c r="E8" i="4" s="1"/>
  <c r="D7" i="4"/>
  <c r="E7" i="4" s="1"/>
  <c r="D6" i="4"/>
  <c r="E6" i="4" s="1"/>
  <c r="D5" i="4"/>
  <c r="E5" i="4" s="1"/>
  <c r="D4" i="4"/>
  <c r="E19" i="4" l="1"/>
  <c r="E23" i="4" s="1"/>
  <c r="E27" i="4" s="1"/>
  <c r="E28" i="4" s="1"/>
  <c r="E20" i="4"/>
  <c r="E22" i="4" s="1"/>
  <c r="F18" i="1"/>
  <c r="F14" i="1"/>
  <c r="F15" i="1" s="1"/>
  <c r="G5" i="1"/>
  <c r="F5" i="2"/>
  <c r="E18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13" i="2"/>
  <c r="C5" i="2"/>
  <c r="C6" i="2"/>
  <c r="C7" i="2"/>
  <c r="C8" i="2"/>
  <c r="C9" i="2"/>
  <c r="C4" i="2"/>
  <c r="F4" i="4" l="1"/>
  <c r="F5" i="4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G5" i="4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" i="1"/>
  <c r="D5" i="1"/>
  <c r="D6" i="1"/>
  <c r="D4" i="1"/>
  <c r="G19" i="4" l="1"/>
  <c r="G20" i="4"/>
</calcChain>
</file>

<file path=xl/sharedStrings.xml><?xml version="1.0" encoding="utf-8"?>
<sst xmlns="http://schemas.openxmlformats.org/spreadsheetml/2006/main" count="41" uniqueCount="30">
  <si>
    <t>Kh</t>
  </si>
  <si>
    <t>n</t>
  </si>
  <si>
    <t>Essai 1</t>
  </si>
  <si>
    <t>Essai 2</t>
  </si>
  <si>
    <t>Essai 3</t>
  </si>
  <si>
    <t>Essai 4</t>
  </si>
  <si>
    <t>Essai 5</t>
  </si>
  <si>
    <t>Essai 6</t>
  </si>
  <si>
    <t>Sig3</t>
  </si>
  <si>
    <t>Ei (MPa)</t>
  </si>
  <si>
    <t>1,25</t>
  </si>
  <si>
    <t>Sig3/pa</t>
  </si>
  <si>
    <t>Ei/pa</t>
  </si>
  <si>
    <t>Essai</t>
  </si>
  <si>
    <t>-</t>
  </si>
  <si>
    <t>kPa</t>
  </si>
  <si>
    <t>Etat ultime</t>
  </si>
  <si>
    <t>Pente</t>
  </si>
  <si>
    <t>Ord. Origi.</t>
  </si>
  <si>
    <t>log(Sig3/pa)</t>
  </si>
  <si>
    <t>log(Ei/pa)</t>
  </si>
  <si>
    <r>
      <rPr>
        <sz val="14"/>
        <color theme="1"/>
        <rFont val="Symbol"/>
        <family val="1"/>
        <charset val="2"/>
      </rPr>
      <t>s</t>
    </r>
    <r>
      <rPr>
        <vertAlign val="subscript"/>
        <sz val="14"/>
        <color theme="1"/>
        <rFont val="Calibri"/>
        <family val="2"/>
        <scheme val="minor"/>
      </rPr>
      <t>r</t>
    </r>
    <r>
      <rPr>
        <sz val="14"/>
        <color theme="1"/>
        <rFont val="Calibri"/>
        <family val="2"/>
        <scheme val="minor"/>
      </rPr>
      <t xml:space="preserve"> (kPa)</t>
    </r>
    <r>
      <rPr>
        <sz val="14"/>
        <color theme="1"/>
        <rFont val="Calibri"/>
        <family val="1"/>
        <charset val="2"/>
        <scheme val="minor"/>
      </rPr>
      <t>=</t>
    </r>
  </si>
  <si>
    <r>
      <rPr>
        <b/>
        <sz val="14"/>
        <color theme="1"/>
        <rFont val="Symbol"/>
        <family val="1"/>
        <charset val="2"/>
      </rPr>
      <t>e</t>
    </r>
    <r>
      <rPr>
        <b/>
        <vertAlign val="subscript"/>
        <sz val="14"/>
        <color theme="1"/>
        <rFont val="Calibri"/>
        <family val="2"/>
        <scheme val="minor"/>
      </rPr>
      <t>a</t>
    </r>
    <r>
      <rPr>
        <b/>
        <sz val="14"/>
        <color theme="1"/>
        <rFont val="Calibri"/>
        <family val="2"/>
        <scheme val="minor"/>
      </rPr>
      <t xml:space="preserve">  (%)</t>
    </r>
  </si>
  <si>
    <r>
      <t>q</t>
    </r>
    <r>
      <rPr>
        <b/>
        <vertAlign val="subscript"/>
        <sz val="14"/>
        <color theme="1"/>
        <rFont val="Calibri"/>
        <family val="2"/>
        <scheme val="minor"/>
      </rPr>
      <t>ult</t>
    </r>
  </si>
  <si>
    <r>
      <t>E</t>
    </r>
    <r>
      <rPr>
        <b/>
        <vertAlign val="subscript"/>
        <sz val="14"/>
        <color theme="1"/>
        <rFont val="Calibri"/>
        <family val="2"/>
        <scheme val="minor"/>
      </rPr>
      <t>i</t>
    </r>
  </si>
  <si>
    <r>
      <rPr>
        <b/>
        <sz val="14"/>
        <color rgb="FFFF0000"/>
        <rFont val="Symbol"/>
        <family val="1"/>
        <charset val="2"/>
      </rPr>
      <t>e</t>
    </r>
    <r>
      <rPr>
        <b/>
        <vertAlign val="subscript"/>
        <sz val="14"/>
        <color rgb="FFFF0000"/>
        <rFont val="Calibri"/>
        <family val="2"/>
        <scheme val="minor"/>
      </rPr>
      <t>a</t>
    </r>
    <r>
      <rPr>
        <b/>
        <sz val="14"/>
        <color rgb="FFFF0000"/>
        <rFont val="Calibri"/>
        <family val="1"/>
        <charset val="2"/>
        <scheme val="minor"/>
      </rPr>
      <t>/(</t>
    </r>
    <r>
      <rPr>
        <b/>
        <sz val="14"/>
        <color rgb="FFFF0000"/>
        <rFont val="Symbol"/>
        <family val="1"/>
        <charset val="2"/>
      </rPr>
      <t>s</t>
    </r>
    <r>
      <rPr>
        <b/>
        <vertAlign val="subscript"/>
        <sz val="14"/>
        <color rgb="FFFF0000"/>
        <rFont val="Calibri"/>
        <family val="2"/>
        <scheme val="minor"/>
      </rPr>
      <t>a</t>
    </r>
    <r>
      <rPr>
        <b/>
        <sz val="14"/>
        <color rgb="FFFF0000"/>
        <rFont val="Calibri"/>
        <family val="1"/>
        <charset val="2"/>
        <scheme val="minor"/>
      </rPr>
      <t>-</t>
    </r>
    <r>
      <rPr>
        <b/>
        <sz val="14"/>
        <color rgb="FFFF0000"/>
        <rFont val="Symbol"/>
        <family val="1"/>
        <charset val="2"/>
      </rPr>
      <t>s</t>
    </r>
    <r>
      <rPr>
        <b/>
        <vertAlign val="subscript"/>
        <sz val="14"/>
        <color rgb="FFFF0000"/>
        <rFont val="Calibri"/>
        <family val="2"/>
        <scheme val="minor"/>
      </rPr>
      <t>r</t>
    </r>
    <r>
      <rPr>
        <b/>
        <sz val="14"/>
        <color rgb="FFFF0000"/>
        <rFont val="Calibri"/>
        <family val="1"/>
        <charset val="2"/>
        <scheme val="minor"/>
      </rPr>
      <t>)</t>
    </r>
    <r>
      <rPr>
        <b/>
        <vertAlign val="subscript"/>
        <sz val="14"/>
        <color rgb="FFFF0000"/>
        <rFont val="Calibri"/>
        <family val="2"/>
        <scheme val="minor"/>
      </rPr>
      <t>sim</t>
    </r>
  </si>
  <si>
    <r>
      <t>(</t>
    </r>
    <r>
      <rPr>
        <b/>
        <sz val="14"/>
        <color rgb="FFFF0000"/>
        <rFont val="Symbol"/>
        <family val="1"/>
        <charset val="2"/>
      </rPr>
      <t>s</t>
    </r>
    <r>
      <rPr>
        <b/>
        <vertAlign val="subscript"/>
        <sz val="14"/>
        <color rgb="FFFF0000"/>
        <rFont val="Calibri"/>
        <family val="2"/>
        <scheme val="minor"/>
      </rPr>
      <t>a</t>
    </r>
    <r>
      <rPr>
        <b/>
        <sz val="14"/>
        <color rgb="FFFF0000"/>
        <rFont val="Calibri"/>
        <family val="2"/>
        <scheme val="minor"/>
      </rPr>
      <t>-</t>
    </r>
    <r>
      <rPr>
        <b/>
        <sz val="14"/>
        <color rgb="FFFF0000"/>
        <rFont val="Symbol"/>
        <family val="1"/>
        <charset val="2"/>
      </rPr>
      <t>s</t>
    </r>
    <r>
      <rPr>
        <b/>
        <vertAlign val="subscript"/>
        <sz val="14"/>
        <color rgb="FFFF0000"/>
        <rFont val="Calibri"/>
        <family val="2"/>
        <scheme val="minor"/>
      </rPr>
      <t>r</t>
    </r>
    <r>
      <rPr>
        <b/>
        <sz val="14"/>
        <color rgb="FFFF0000"/>
        <rFont val="Calibri"/>
        <family val="2"/>
        <scheme val="minor"/>
      </rPr>
      <t>)</t>
    </r>
    <r>
      <rPr>
        <b/>
        <vertAlign val="subscript"/>
        <sz val="14"/>
        <color rgb="FFFF0000"/>
        <rFont val="Calibri"/>
        <family val="2"/>
        <scheme val="minor"/>
      </rPr>
      <t>sim</t>
    </r>
  </si>
  <si>
    <r>
      <t>(</t>
    </r>
    <r>
      <rPr>
        <b/>
        <sz val="14"/>
        <color theme="8" tint="-0.249977111117893"/>
        <rFont val="Symbol"/>
        <family val="1"/>
        <charset val="2"/>
      </rPr>
      <t>s</t>
    </r>
    <r>
      <rPr>
        <b/>
        <vertAlign val="subscript"/>
        <sz val="14"/>
        <color theme="8" tint="-0.249977111117893"/>
        <rFont val="Calibri"/>
        <family val="2"/>
        <scheme val="minor"/>
      </rPr>
      <t>a</t>
    </r>
    <r>
      <rPr>
        <b/>
        <sz val="14"/>
        <color theme="8" tint="-0.249977111117893"/>
        <rFont val="Calibri"/>
        <family val="2"/>
        <scheme val="minor"/>
      </rPr>
      <t>-</t>
    </r>
    <r>
      <rPr>
        <b/>
        <sz val="14"/>
        <color theme="8" tint="-0.249977111117893"/>
        <rFont val="Symbol"/>
        <family val="1"/>
        <charset val="2"/>
      </rPr>
      <t>s</t>
    </r>
    <r>
      <rPr>
        <b/>
        <vertAlign val="subscript"/>
        <sz val="14"/>
        <color theme="8" tint="-0.249977111117893"/>
        <rFont val="Calibri"/>
        <family val="2"/>
        <scheme val="minor"/>
      </rPr>
      <t>r</t>
    </r>
    <r>
      <rPr>
        <b/>
        <sz val="14"/>
        <color theme="8" tint="-0.249977111117893"/>
        <rFont val="Calibri"/>
        <family val="2"/>
        <scheme val="minor"/>
      </rPr>
      <t>)</t>
    </r>
    <r>
      <rPr>
        <b/>
        <vertAlign val="subscript"/>
        <sz val="14"/>
        <color theme="8" tint="-0.249977111117893"/>
        <rFont val="Calibri"/>
        <family val="2"/>
        <scheme val="minor"/>
      </rPr>
      <t>exp</t>
    </r>
  </si>
  <si>
    <r>
      <rPr>
        <b/>
        <sz val="14"/>
        <color theme="8" tint="-0.249977111117893"/>
        <rFont val="Symbol"/>
        <family val="1"/>
        <charset val="2"/>
      </rPr>
      <t>e</t>
    </r>
    <r>
      <rPr>
        <b/>
        <vertAlign val="subscript"/>
        <sz val="14"/>
        <color theme="8" tint="-0.249977111117893"/>
        <rFont val="Calibri"/>
        <family val="2"/>
        <scheme val="minor"/>
      </rPr>
      <t>a</t>
    </r>
    <r>
      <rPr>
        <b/>
        <sz val="14"/>
        <color theme="8" tint="-0.249977111117893"/>
        <rFont val="Calibri"/>
        <family val="2"/>
        <scheme val="minor"/>
      </rPr>
      <t>/(</t>
    </r>
    <r>
      <rPr>
        <b/>
        <sz val="14"/>
        <color theme="8" tint="-0.249977111117893"/>
        <rFont val="Symbol"/>
        <family val="1"/>
        <charset val="2"/>
      </rPr>
      <t>s</t>
    </r>
    <r>
      <rPr>
        <b/>
        <vertAlign val="subscript"/>
        <sz val="14"/>
        <color theme="8" tint="-0.249977111117893"/>
        <rFont val="Calibri"/>
        <family val="2"/>
        <scheme val="minor"/>
      </rPr>
      <t>a</t>
    </r>
    <r>
      <rPr>
        <b/>
        <sz val="14"/>
        <color theme="8" tint="-0.249977111117893"/>
        <rFont val="Calibri"/>
        <family val="2"/>
        <scheme val="minor"/>
      </rPr>
      <t>-</t>
    </r>
    <r>
      <rPr>
        <b/>
        <sz val="14"/>
        <color theme="8" tint="-0.249977111117893"/>
        <rFont val="Symbol"/>
        <family val="1"/>
        <charset val="2"/>
      </rPr>
      <t>s</t>
    </r>
    <r>
      <rPr>
        <b/>
        <vertAlign val="subscript"/>
        <sz val="14"/>
        <color theme="8" tint="-0.249977111117893"/>
        <rFont val="Calibri"/>
        <family val="2"/>
        <scheme val="minor"/>
      </rPr>
      <t>r</t>
    </r>
    <r>
      <rPr>
        <b/>
        <sz val="14"/>
        <color theme="8" tint="-0.249977111117893"/>
        <rFont val="Calibri"/>
        <family val="2"/>
        <scheme val="minor"/>
      </rPr>
      <t>)</t>
    </r>
    <r>
      <rPr>
        <b/>
        <vertAlign val="subscript"/>
        <sz val="14"/>
        <color theme="8" tint="-0.249977111117893"/>
        <rFont val="Calibri"/>
        <family val="2"/>
        <scheme val="minor"/>
      </rPr>
      <t>exp</t>
    </r>
  </si>
  <si>
    <r>
      <rPr>
        <b/>
        <sz val="14"/>
        <color theme="1"/>
        <rFont val="Symbol"/>
        <family val="1"/>
        <charset val="2"/>
      </rPr>
      <t>s</t>
    </r>
    <r>
      <rPr>
        <b/>
        <vertAlign val="subscript"/>
        <sz val="14"/>
        <color theme="1"/>
        <rFont val="Calibri"/>
        <family val="2"/>
        <scheme val="minor"/>
      </rPr>
      <t>a</t>
    </r>
    <r>
      <rPr>
        <b/>
        <sz val="14"/>
        <color theme="1"/>
        <rFont val="Calibri"/>
        <family val="2"/>
        <scheme val="minor"/>
      </rPr>
      <t xml:space="preserve"> (kPa)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</si>
</sst>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1"/>
      <charset val="2"/>
      <scheme val="minor"/>
    </font>
    <font>
      <sz val="14"/>
      <color theme="1"/>
      <name val="Symbol"/>
      <family val="1"/>
      <charset val="2"/>
    </font>
    <font>
      <vertAlign val="subscript"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14"/>
      <color theme="1"/>
      <name val="Calibri"/>
      <family val="1"/>
      <charset val="2"/>
      <scheme val="minor"/>
    </font>
    <font>
      <b/>
      <sz val="14"/>
      <color theme="1"/>
      <name val="Symbol"/>
      <family val="1"/>
      <charset val="2"/>
    </font>
    <font>
      <b/>
      <vertAlign val="subscript"/>
      <sz val="14"/>
      <color theme="1"/>
      <name val="Calibri"/>
      <family val="2"/>
      <scheme val="minor"/>
    </font>
    <font>
      <b/>
      <vertAlign val="subscript"/>
      <sz val="14"/>
      <color rgb="FFFF0000"/>
      <name val="Calibri"/>
      <family val="2"/>
      <scheme val="minor"/>
    </font>
    <font>
      <b/>
      <sz val="14"/>
      <color rgb="FFFF0000"/>
      <name val="Calibri"/>
      <family val="1"/>
      <charset val="2"/>
      <scheme val="minor"/>
    </font>
    <font>
      <b/>
      <sz val="14"/>
      <color rgb="FFFF0000"/>
      <name val="Symbol"/>
      <family val="1"/>
      <charset val="2"/>
    </font>
    <font>
      <b/>
      <sz val="14"/>
      <color theme="8" tint="-0.249977111117893"/>
      <name val="Calibri"/>
      <family val="2"/>
      <scheme val="minor"/>
    </font>
    <font>
      <b/>
      <sz val="14"/>
      <color theme="8" tint="-0.249977111117893"/>
      <name val="Symbol"/>
      <family val="1"/>
      <charset val="2"/>
    </font>
    <font>
      <b/>
      <vertAlign val="subscript"/>
      <sz val="14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1"/>
      <charset val="2"/>
      <scheme val="minor"/>
    </font>
    <font>
      <sz val="14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5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164" fontId="8" fillId="0" borderId="0" xfId="0" applyNumberFormat="1" applyFont="1"/>
    <xf numFmtId="165" fontId="2" fillId="0" borderId="0" xfId="0" applyNumberFormat="1" applyFont="1"/>
    <xf numFmtId="0" fontId="7" fillId="2" borderId="1" xfId="0" applyNumberFormat="1" applyFont="1" applyFill="1" applyBorder="1"/>
    <xf numFmtId="0" fontId="9" fillId="0" borderId="0" xfId="0" applyFont="1"/>
    <xf numFmtId="0" fontId="7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horizontal="right"/>
    </xf>
    <xf numFmtId="165" fontId="20" fillId="0" borderId="1" xfId="0" applyNumberFormat="1" applyFont="1" applyBorder="1"/>
    <xf numFmtId="164" fontId="1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35870516185478"/>
          <c:y val="5.0925925925925923E-2"/>
          <c:w val="0.8366412948381452"/>
          <c:h val="0.78596239316239325"/>
        </c:manualLayout>
      </c:layout>
      <c:scatterChart>
        <c:scatterStyle val="lineMarker"/>
        <c:varyColors val="0"/>
        <c:ser>
          <c:idx val="0"/>
          <c:order val="0"/>
          <c:tx>
            <c:v>Expérimental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trendline>
            <c:name>Simulation</c:name>
            <c:spPr>
              <a:ln w="15875">
                <a:solidFill>
                  <a:srgbClr val="FF0000"/>
                </a:solidFill>
              </a:ln>
            </c:spPr>
            <c:trendlineType val="linear"/>
            <c:forward val="0.25"/>
            <c:backward val="0.1"/>
            <c:dispRSqr val="1"/>
            <c:dispEq val="1"/>
            <c:trendlineLbl>
              <c:layout>
                <c:manualLayout>
                  <c:x val="-0.46329177602799648"/>
                  <c:y val="4.133888888888889E-2"/>
                </c:manualLayout>
              </c:layout>
              <c:numFmt formatCode="General" sourceLinked="0"/>
              <c:spPr>
                <a:solidFill>
                  <a:srgbClr val="FFFF00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</c:spPr>
              <c:txPr>
                <a:bodyPr/>
                <a:lstStyle/>
                <a:p>
                  <a:pPr>
                    <a:defRPr sz="1200">
                      <a:solidFill>
                        <a:srgbClr val="FF0000"/>
                      </a:solidFill>
                    </a:defRPr>
                  </a:pPr>
                  <a:endParaRPr lang="fr-DZ"/>
                </a:p>
              </c:txPr>
            </c:trendlineLbl>
          </c:trendline>
          <c:xVal>
            <c:numRef>
              <c:f>'Ex1'!$B$5:$B$18</c:f>
              <c:numCache>
                <c:formatCode>General</c:formatCode>
                <c:ptCount val="14"/>
                <c:pt idx="0">
                  <c:v>0.1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1.5</c:v>
                </c:pt>
                <c:pt idx="7">
                  <c:v>2</c:v>
                </c:pt>
                <c:pt idx="8">
                  <c:v>2.5</c:v>
                </c:pt>
                <c:pt idx="9">
                  <c:v>3</c:v>
                </c:pt>
                <c:pt idx="10">
                  <c:v>3.5</c:v>
                </c:pt>
                <c:pt idx="11">
                  <c:v>4</c:v>
                </c:pt>
                <c:pt idx="12">
                  <c:v>4.5</c:v>
                </c:pt>
                <c:pt idx="13">
                  <c:v>5</c:v>
                </c:pt>
              </c:numCache>
            </c:numRef>
          </c:xVal>
          <c:yVal>
            <c:numRef>
              <c:f>'Ex1'!$E$5:$E$18</c:f>
              <c:numCache>
                <c:formatCode>0.000</c:formatCode>
                <c:ptCount val="14"/>
                <c:pt idx="0">
                  <c:v>2.2222222222222222E-3</c:v>
                </c:pt>
                <c:pt idx="1">
                  <c:v>2.8571428571428571E-3</c:v>
                </c:pt>
                <c:pt idx="2">
                  <c:v>4.0000000000000001E-3</c:v>
                </c:pt>
                <c:pt idx="3">
                  <c:v>5.2173913043478256E-3</c:v>
                </c:pt>
                <c:pt idx="4">
                  <c:v>6.4000000000000003E-3</c:v>
                </c:pt>
                <c:pt idx="5">
                  <c:v>7.6923076923076927E-3</c:v>
                </c:pt>
                <c:pt idx="6">
                  <c:v>1.0714285714285714E-2</c:v>
                </c:pt>
                <c:pt idx="7">
                  <c:v>1.3793103448275862E-2</c:v>
                </c:pt>
                <c:pt idx="8">
                  <c:v>1.6666666666666666E-2</c:v>
                </c:pt>
                <c:pt idx="9">
                  <c:v>1.948051948051948E-2</c:v>
                </c:pt>
                <c:pt idx="10">
                  <c:v>2.2580645161290321E-2</c:v>
                </c:pt>
                <c:pt idx="11">
                  <c:v>2.564102564102564E-2</c:v>
                </c:pt>
                <c:pt idx="12">
                  <c:v>2.8662420382165606E-2</c:v>
                </c:pt>
                <c:pt idx="13">
                  <c:v>3.1645569620253167E-2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F6-4862-924B-D57E773DB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311560"/>
        <c:axId val="426313200"/>
      </c:scatterChart>
      <c:valAx>
        <c:axId val="426311560"/>
        <c:scaling>
          <c:orientation val="minMax"/>
          <c:max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x=</a:t>
                </a:r>
                <a:r>
                  <a:rPr lang="en-US" sz="1100" b="1">
                    <a:solidFill>
                      <a:sysClr val="windowText" lastClr="000000"/>
                    </a:solidFill>
                    <a:latin typeface="Symbol" panose="05050102010706020507" pitchFamily="18" charset="2"/>
                  </a:rPr>
                  <a:t>e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a</a:t>
                </a:r>
                <a:r>
                  <a:rPr lang="en-US" sz="1100" b="1" baseline="0">
                    <a:solidFill>
                      <a:sysClr val="windowText" lastClr="000000"/>
                    </a:solidFill>
                  </a:rPr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26313200"/>
        <c:crosses val="autoZero"/>
        <c:crossBetween val="midCat"/>
      </c:valAx>
      <c:valAx>
        <c:axId val="42631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y=</a:t>
                </a:r>
                <a:r>
                  <a:rPr lang="en-US" sz="1100" b="1">
                    <a:solidFill>
                      <a:sysClr val="windowText" lastClr="000000"/>
                    </a:solidFill>
                    <a:latin typeface="Symbol" panose="05050102010706020507" pitchFamily="18" charset="2"/>
                  </a:rPr>
                  <a:t>e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en-US" sz="1100" b="1">
                    <a:solidFill>
                      <a:sysClr val="windowText" lastClr="000000"/>
                    </a:solidFill>
                    <a:latin typeface="Symbol" panose="05050102010706020507" pitchFamily="18" charset="2"/>
                  </a:rPr>
                  <a:t>/(s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a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-</a:t>
                </a:r>
                <a:r>
                  <a:rPr lang="en-US" sz="1100" b="1">
                    <a:solidFill>
                      <a:sysClr val="windowText" lastClr="000000"/>
                    </a:solidFill>
                    <a:latin typeface="Symbol" panose="05050102010706020507" pitchFamily="18" charset="2"/>
                  </a:rPr>
                  <a:t>s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r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) (%/kPa)</a:t>
                </a:r>
              </a:p>
            </c:rich>
          </c:tx>
          <c:layout>
            <c:manualLayout>
              <c:xMode val="edge"/>
              <c:yMode val="edge"/>
              <c:x val="4.3044619422572173E-4"/>
              <c:y val="0.1873264957264957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26311560"/>
        <c:crosses val="autoZero"/>
        <c:crossBetween val="midCat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9056867891513563"/>
          <c:y val="0.46114017094017096"/>
          <c:w val="0.23300087489063867"/>
          <c:h val="0.16743438320209975"/>
        </c:manualLayout>
      </c:layout>
      <c:overlay val="0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</c:spPr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fr-DZ"/>
        </a:p>
      </c:txPr>
    </c:legend>
    <c:plotVisOnly val="1"/>
    <c:dispBlanksAs val="gap"/>
    <c:showDLblsOverMax val="0"/>
  </c:chart>
  <c:spPr>
    <a:ln>
      <a:solidFill>
        <a:schemeClr val="tx1">
          <a:lumMod val="65000"/>
          <a:lumOff val="35000"/>
        </a:schemeClr>
      </a:solidFill>
    </a:ln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35870516185478"/>
          <c:y val="5.0925925925925923E-2"/>
          <c:w val="0.8366412948381452"/>
          <c:h val="0.81852653834937295"/>
        </c:manualLayout>
      </c:layout>
      <c:scatterChart>
        <c:scatterStyle val="lineMarker"/>
        <c:varyColors val="0"/>
        <c:ser>
          <c:idx val="0"/>
          <c:order val="0"/>
          <c:tx>
            <c:v>Expérimental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5">
                  <a:lumMod val="75000"/>
                </a:schemeClr>
              </a:solidFill>
              <a:ln w="12700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xVal>
            <c:numRef>
              <c:f>'Ex1'!$B$4:$B$18</c:f>
              <c:numCache>
                <c:formatCode>General</c:formatCode>
                <c:ptCount val="1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0.4</c:v>
                </c:pt>
                <c:pt idx="4">
                  <c:v>0.6</c:v>
                </c:pt>
                <c:pt idx="5">
                  <c:v>0.8</c:v>
                </c:pt>
                <c:pt idx="6">
                  <c:v>1</c:v>
                </c:pt>
                <c:pt idx="7">
                  <c:v>1.5</c:v>
                </c:pt>
                <c:pt idx="8">
                  <c:v>2</c:v>
                </c:pt>
                <c:pt idx="9">
                  <c:v>2.5</c:v>
                </c:pt>
                <c:pt idx="10">
                  <c:v>3</c:v>
                </c:pt>
                <c:pt idx="11">
                  <c:v>3.5</c:v>
                </c:pt>
                <c:pt idx="12">
                  <c:v>4</c:v>
                </c:pt>
                <c:pt idx="13">
                  <c:v>4.5</c:v>
                </c:pt>
                <c:pt idx="14">
                  <c:v>5</c:v>
                </c:pt>
              </c:numCache>
            </c:numRef>
          </c:xVal>
          <c:yVal>
            <c:numRef>
              <c:f>'Ex1'!$D$4:$D$18</c:f>
              <c:numCache>
                <c:formatCode>General</c:formatCode>
                <c:ptCount val="15"/>
                <c:pt idx="0">
                  <c:v>0</c:v>
                </c:pt>
                <c:pt idx="1">
                  <c:v>45</c:v>
                </c:pt>
                <c:pt idx="2">
                  <c:v>70</c:v>
                </c:pt>
                <c:pt idx="3">
                  <c:v>100</c:v>
                </c:pt>
                <c:pt idx="4">
                  <c:v>115</c:v>
                </c:pt>
                <c:pt idx="5">
                  <c:v>125</c:v>
                </c:pt>
                <c:pt idx="6">
                  <c:v>130</c:v>
                </c:pt>
                <c:pt idx="7">
                  <c:v>140</c:v>
                </c:pt>
                <c:pt idx="8">
                  <c:v>145</c:v>
                </c:pt>
                <c:pt idx="9">
                  <c:v>150</c:v>
                </c:pt>
                <c:pt idx="10">
                  <c:v>154</c:v>
                </c:pt>
                <c:pt idx="11">
                  <c:v>155</c:v>
                </c:pt>
                <c:pt idx="12">
                  <c:v>156</c:v>
                </c:pt>
                <c:pt idx="13">
                  <c:v>157</c:v>
                </c:pt>
                <c:pt idx="14">
                  <c:v>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68-4027-9066-6C038E2B524A}"/>
            </c:ext>
          </c:extLst>
        </c:ser>
        <c:ser>
          <c:idx val="1"/>
          <c:order val="1"/>
          <c:tx>
            <c:v>Simulation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'Ex1'!$B$4:$B$18</c:f>
              <c:numCache>
                <c:formatCode>General</c:formatCode>
                <c:ptCount val="15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0.4</c:v>
                </c:pt>
                <c:pt idx="4">
                  <c:v>0.6</c:v>
                </c:pt>
                <c:pt idx="5">
                  <c:v>0.8</c:v>
                </c:pt>
                <c:pt idx="6">
                  <c:v>1</c:v>
                </c:pt>
                <c:pt idx="7">
                  <c:v>1.5</c:v>
                </c:pt>
                <c:pt idx="8">
                  <c:v>2</c:v>
                </c:pt>
                <c:pt idx="9">
                  <c:v>2.5</c:v>
                </c:pt>
                <c:pt idx="10">
                  <c:v>3</c:v>
                </c:pt>
                <c:pt idx="11">
                  <c:v>3.5</c:v>
                </c:pt>
                <c:pt idx="12">
                  <c:v>4</c:v>
                </c:pt>
                <c:pt idx="13">
                  <c:v>4.5</c:v>
                </c:pt>
                <c:pt idx="14">
                  <c:v>5</c:v>
                </c:pt>
              </c:numCache>
            </c:numRef>
          </c:xVal>
          <c:yVal>
            <c:numRef>
              <c:f>'Ex1'!$F$4:$F$18</c:f>
              <c:numCache>
                <c:formatCode>0.000</c:formatCode>
                <c:ptCount val="15"/>
                <c:pt idx="0">
                  <c:v>0</c:v>
                </c:pt>
                <c:pt idx="1">
                  <c:v>45.479302832244009</c:v>
                </c:pt>
                <c:pt idx="2">
                  <c:v>71.489726027397253</c:v>
                </c:pt>
                <c:pt idx="3">
                  <c:v>100.11990407673862</c:v>
                </c:pt>
                <c:pt idx="4">
                  <c:v>115.54428044280442</c:v>
                </c:pt>
                <c:pt idx="5">
                  <c:v>125.18740629685159</c:v>
                </c:pt>
                <c:pt idx="6">
                  <c:v>131.78661616161617</c:v>
                </c:pt>
                <c:pt idx="7">
                  <c:v>141.74966047985512</c:v>
                </c:pt>
                <c:pt idx="8">
                  <c:v>147.31827805222298</c:v>
                </c:pt>
                <c:pt idx="9">
                  <c:v>150.87453021104363</c:v>
                </c:pt>
                <c:pt idx="10">
                  <c:v>153.34231145935357</c:v>
                </c:pt>
                <c:pt idx="11">
                  <c:v>155.15502229772775</c:v>
                </c:pt>
                <c:pt idx="12">
                  <c:v>156.5429321334833</c:v>
                </c:pt>
                <c:pt idx="13">
                  <c:v>157.63970464843095</c:v>
                </c:pt>
                <c:pt idx="14">
                  <c:v>158.52825030376673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68-4027-9066-6C038E2B524A}"/>
            </c:ext>
          </c:extLst>
        </c:ser>
        <c:ser>
          <c:idx val="2"/>
          <c:order val="2"/>
          <c:tx>
            <c:v>Etat ultime</c:v>
          </c:tx>
          <c:spPr>
            <a:ln w="19050">
              <a:solidFill>
                <a:srgbClr val="00B050"/>
              </a:solidFill>
              <a:prstDash val="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7.1930555555555595E-2"/>
                  <c:y val="-4.039039693041125E-2"/>
                </c:manualLayout>
              </c:layout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1100" b="1">
                        <a:solidFill>
                          <a:srgbClr val="00B050"/>
                        </a:solidFill>
                      </a:defRPr>
                    </a:pPr>
                    <a:r>
                      <a:rPr lang="en-US" sz="1100" b="1" i="0" u="none" strike="noStrike" kern="1200" baseline="0">
                        <a:solidFill>
                          <a:srgbClr val="00B050"/>
                        </a:solidFill>
                        <a:latin typeface="Symbol" panose="05050102010706020507" pitchFamily="18" charset="2"/>
                      </a:rPr>
                      <a:t>(s</a:t>
                    </a:r>
                    <a:r>
                      <a:rPr lang="en-US" sz="1100" b="1" i="0" u="none" strike="noStrike" kern="1200" baseline="-25000">
                        <a:solidFill>
                          <a:srgbClr val="00B050"/>
                        </a:solidFill>
                      </a:rPr>
                      <a:t>a</a:t>
                    </a:r>
                    <a:r>
                      <a:rPr lang="en-US" sz="1100" b="1" i="0" u="none" strike="noStrike" kern="1200" baseline="0">
                        <a:solidFill>
                          <a:srgbClr val="00B050"/>
                        </a:solidFill>
                      </a:rPr>
                      <a:t>-</a:t>
                    </a:r>
                    <a:r>
                      <a:rPr lang="en-US" sz="1100" b="1" i="0" u="none" strike="noStrike" kern="1200" baseline="0">
                        <a:solidFill>
                          <a:srgbClr val="00B050"/>
                        </a:solidFill>
                        <a:latin typeface="Symbol" panose="05050102010706020507" pitchFamily="18" charset="2"/>
                      </a:rPr>
                      <a:t>s</a:t>
                    </a:r>
                    <a:r>
                      <a:rPr lang="en-US" sz="1100" b="1" i="0" u="none" strike="noStrike" kern="1200" baseline="-25000">
                        <a:solidFill>
                          <a:srgbClr val="00B050"/>
                        </a:solidFill>
                      </a:rPr>
                      <a:t>r</a:t>
                    </a:r>
                    <a:r>
                      <a:rPr lang="en-US" sz="1100" b="1" i="0" u="none" strike="noStrike" kern="1200" baseline="0">
                        <a:solidFill>
                          <a:srgbClr val="00B050"/>
                        </a:solidFill>
                      </a:rPr>
                      <a:t>)</a:t>
                    </a:r>
                    <a:r>
                      <a:rPr lang="en-US" sz="1100" b="1" i="0" u="none" strike="noStrike" kern="1200" baseline="-25000">
                        <a:solidFill>
                          <a:srgbClr val="00B050"/>
                        </a:solidFill>
                      </a:rPr>
                      <a:t>ult</a:t>
                    </a:r>
                    <a:r>
                      <a:rPr lang="en-US" sz="1100" b="1" i="0" u="none" strike="noStrike" kern="1200" baseline="0">
                        <a:solidFill>
                          <a:srgbClr val="00B050"/>
                        </a:solidFill>
                      </a:rPr>
                      <a:t>=</a:t>
                    </a:r>
                    <a:fld id="{F5D66E79-8330-436A-B2D7-F6085EAE6535}" type="YVALUE">
                      <a:rPr lang="en-US" sz="1100" b="1">
                        <a:solidFill>
                          <a:srgbClr val="00B050"/>
                        </a:solidFill>
                      </a:rPr>
                      <a:pPr algn="l">
                        <a:defRPr sz="1100" b="1">
                          <a:solidFill>
                            <a:srgbClr val="00B050"/>
                          </a:solidFill>
                        </a:defRPr>
                      </a:pPr>
                      <a:t>[VALEUR Y]</a:t>
                    </a:fld>
                    <a:r>
                      <a:rPr lang="en-US" sz="1100" b="1">
                        <a:solidFill>
                          <a:srgbClr val="00B050"/>
                        </a:solidFill>
                      </a:rPr>
                      <a:t> kPa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705555555555558"/>
                      <c:h val="0.139302356902356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915-449B-BD55-AB12D756021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15-449B-BD55-AB12D7560218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'Ex1'!$D$27:$D$28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xVal>
          <c:yVal>
            <c:numRef>
              <c:f>'Ex1'!$E$27:$E$28</c:f>
              <c:numCache>
                <c:formatCode>0</c:formatCode>
                <c:ptCount val="2"/>
                <c:pt idx="0">
                  <c:v>167</c:v>
                </c:pt>
                <c:pt idx="1">
                  <c:v>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15-449B-BD55-AB12D7560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311560"/>
        <c:axId val="426313200"/>
      </c:scatterChart>
      <c:valAx>
        <c:axId val="426311560"/>
        <c:scaling>
          <c:orientation val="minMax"/>
          <c:max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ysClr val="windowText" lastClr="000000"/>
                    </a:solidFill>
                    <a:latin typeface="Symbol" panose="05050102010706020507" pitchFamily="18" charset="2"/>
                  </a:rPr>
                  <a:t>e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a</a:t>
                </a:r>
                <a:r>
                  <a:rPr lang="en-US" sz="1100" b="1" baseline="0">
                    <a:solidFill>
                      <a:sysClr val="windowText" lastClr="000000"/>
                    </a:solidFill>
                  </a:rPr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26313200"/>
        <c:crosses val="autoZero"/>
        <c:crossBetween val="midCat"/>
      </c:valAx>
      <c:valAx>
        <c:axId val="42631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ysClr val="windowText" lastClr="000000"/>
                    </a:solidFill>
                    <a:latin typeface="Symbol" panose="05050102010706020507" pitchFamily="18" charset="2"/>
                  </a:rPr>
                  <a:t>s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a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-</a:t>
                </a:r>
                <a:r>
                  <a:rPr lang="en-US" sz="1100" b="1">
                    <a:solidFill>
                      <a:sysClr val="windowText" lastClr="000000"/>
                    </a:solidFill>
                    <a:latin typeface="Symbol" panose="05050102010706020507" pitchFamily="18" charset="2"/>
                  </a:rPr>
                  <a:t>s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r</a:t>
                </a:r>
                <a:r>
                  <a:rPr lang="en-US" sz="1100" b="1" baseline="0">
                    <a:solidFill>
                      <a:sysClr val="windowText" lastClr="000000"/>
                    </a:solidFill>
                  </a:rPr>
                  <a:t> (kPa)</a:t>
                </a:r>
                <a:endParaRPr lang="en-US" sz="11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4.3044619422572228E-4"/>
              <c:y val="0.3333949402158063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26311560"/>
        <c:crosses val="autoZero"/>
        <c:crossBetween val="midCat"/>
      </c:valAx>
      <c:spPr>
        <a:ln>
          <a:solidFill>
            <a:schemeClr val="tx1">
              <a:lumMod val="65000"/>
              <a:lumOff val="3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8472178477690293"/>
          <c:y val="0.27266565656565656"/>
          <c:w val="0.25555599300087489"/>
          <c:h val="0.1958919191919192"/>
        </c:manualLayout>
      </c:layout>
      <c:overlay val="0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DZ"/>
        </a:p>
      </c:txPr>
    </c:legend>
    <c:plotVisOnly val="1"/>
    <c:dispBlanksAs val="gap"/>
    <c:showDLblsOverMax val="0"/>
  </c:chart>
  <c:spPr>
    <a:ln>
      <a:solidFill>
        <a:schemeClr val="bg1">
          <a:lumMod val="65000"/>
        </a:schemeClr>
      </a:solidFill>
    </a:ln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6920384951881"/>
          <c:y val="3.7445837021851565E-2"/>
          <c:w val="0.83508573928258956"/>
          <c:h val="0.83133205982388292"/>
        </c:manualLayout>
      </c:layout>
      <c:scatterChart>
        <c:scatterStyle val="lineMarker"/>
        <c:varyColors val="0"/>
        <c:ser>
          <c:idx val="1"/>
          <c:order val="0"/>
          <c:tx>
            <c:v>Expérimental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11388888888888891"/>
                  <c:y val="-9.1387348770752774E-2"/>
                </c:manualLayout>
              </c:layout>
              <c:tx>
                <c:rich>
                  <a:bodyPr/>
                  <a:lstStyle/>
                  <a:p>
                    <a:fld id="{7C2996BB-D81E-4B15-BCFD-E4358F324B22}" type="CELLRANGE">
                      <a:rPr lang="en-US"/>
                      <a:pPr/>
                      <a:t>[PLAGECELL]</a:t>
                    </a:fld>
                    <a:endParaRPr lang="fr-D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5794-4A33-BE2C-A00A2E806220}"/>
                </c:ext>
              </c:extLst>
            </c:dLbl>
            <c:dLbl>
              <c:idx val="1"/>
              <c:layout>
                <c:manualLayout>
                  <c:x val="8.3333333333332829E-3"/>
                  <c:y val="5.3501063846309149E-2"/>
                </c:manualLayout>
              </c:layout>
              <c:tx>
                <c:rich>
                  <a:bodyPr/>
                  <a:lstStyle/>
                  <a:p>
                    <a:fld id="{BAB2754A-72B2-42AF-A201-2FC82CA68251}" type="CELLRANGE">
                      <a:rPr lang="en-US"/>
                      <a:pPr/>
                      <a:t>[PLAGECELL]</a:t>
                    </a:fld>
                    <a:endParaRPr lang="fr-D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794-4A33-BE2C-A00A2E806220}"/>
                </c:ext>
              </c:extLst>
            </c:dLbl>
            <c:dLbl>
              <c:idx val="2"/>
              <c:layout>
                <c:manualLayout>
                  <c:x val="5.5555555555555558E-3"/>
                  <c:y val="6.5664010933544473E-2"/>
                </c:manualLayout>
              </c:layout>
              <c:tx>
                <c:rich>
                  <a:bodyPr/>
                  <a:lstStyle/>
                  <a:p>
                    <a:fld id="{6603757C-2F40-4338-A12B-563800261643}" type="CELLRANGE">
                      <a:rPr lang="en-US"/>
                      <a:pPr/>
                      <a:t>[PLAGECELL]</a:t>
                    </a:fld>
                    <a:endParaRPr lang="fr-DZ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794-4A33-BE2C-A00A2E80622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D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'Ex2'!$B$4:$B$6</c:f>
              <c:numCache>
                <c:formatCode>General</c:formatCode>
                <c:ptCount val="3"/>
                <c:pt idx="0">
                  <c:v>50</c:v>
                </c:pt>
                <c:pt idx="1">
                  <c:v>100</c:v>
                </c:pt>
                <c:pt idx="2">
                  <c:v>200</c:v>
                </c:pt>
              </c:numCache>
            </c:numRef>
          </c:xVal>
          <c:yVal>
            <c:numRef>
              <c:f>'Ex2'!$C$4:$C$6</c:f>
              <c:numCache>
                <c:formatCode>General</c:formatCode>
                <c:ptCount val="3"/>
                <c:pt idx="0">
                  <c:v>25</c:v>
                </c:pt>
                <c:pt idx="1">
                  <c:v>100</c:v>
                </c:pt>
                <c:pt idx="2">
                  <c:v>400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'Ex2'!$A$4:$A$6</c15:f>
                <c15:dlblRangeCache>
                  <c:ptCount val="3"/>
                  <c:pt idx="0">
                    <c:v>Essai 1</c:v>
                  </c:pt>
                  <c:pt idx="1">
                    <c:v>Essai 2</c:v>
                  </c:pt>
                  <c:pt idx="2">
                    <c:v>Essai 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5794-4A33-BE2C-A00A2E806220}"/>
            </c:ext>
          </c:extLst>
        </c:ser>
        <c:ser>
          <c:idx val="0"/>
          <c:order val="1"/>
          <c:tx>
            <c:v>Simulation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x"/>
            <c:size val="6"/>
            <c:spPr>
              <a:noFill/>
              <a:ln w="12700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1"/>
            <c:dispEq val="1"/>
            <c:trendlineLbl>
              <c:layout>
                <c:manualLayout>
                  <c:x val="-0.39140288713910759"/>
                  <c:y val="0.2505226047927441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4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 baseline="0">
                        <a:solidFill>
                          <a:srgbClr val="FF0000"/>
                        </a:solidFill>
                      </a:rPr>
                      <a:t>y = 0.01x</a:t>
                    </a:r>
                    <a:r>
                      <a:rPr lang="en-US" sz="1400" baseline="30000">
                        <a:solidFill>
                          <a:srgbClr val="FF0000"/>
                        </a:solidFill>
                      </a:rPr>
                      <a:t>2</a:t>
                    </a:r>
                    <a:r>
                      <a:rPr lang="en-US" sz="1400" baseline="0">
                        <a:solidFill>
                          <a:srgbClr val="FF0000"/>
                        </a:solidFill>
                      </a:rPr>
                      <a:t> </a:t>
                    </a:r>
                    <a:br>
                      <a:rPr lang="en-US" sz="1400" baseline="0">
                        <a:solidFill>
                          <a:srgbClr val="FF0000"/>
                        </a:solidFill>
                      </a:rPr>
                    </a:br>
                    <a:r>
                      <a:rPr lang="en-US" sz="1400" baseline="0">
                        <a:solidFill>
                          <a:srgbClr val="FF0000"/>
                        </a:solidFill>
                      </a:rPr>
                      <a:t>R² = 1</a:t>
                    </a:r>
                    <a:endParaRPr lang="en-US" sz="1400">
                      <a:solidFill>
                        <a:srgbClr val="FF0000"/>
                      </a:solidFill>
                    </a:endParaRPr>
                  </a:p>
                </c:rich>
              </c:tx>
              <c:numFmt formatCode="General" sourceLinked="0"/>
              <c:spPr>
                <a:solidFill>
                  <a:srgbClr val="FFFF00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DZ"/>
                </a:p>
              </c:txPr>
            </c:trendlineLbl>
          </c:trendline>
          <c:xVal>
            <c:numRef>
              <c:f>'Ex2'!$A$8:$A$58</c:f>
              <c:numCache>
                <c:formatCode>General</c:formatCode>
                <c:ptCount val="51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  <c:pt idx="36">
                  <c:v>180</c:v>
                </c:pt>
                <c:pt idx="37">
                  <c:v>185</c:v>
                </c:pt>
                <c:pt idx="38">
                  <c:v>190</c:v>
                </c:pt>
                <c:pt idx="39">
                  <c:v>195</c:v>
                </c:pt>
                <c:pt idx="40">
                  <c:v>200</c:v>
                </c:pt>
                <c:pt idx="41">
                  <c:v>205</c:v>
                </c:pt>
                <c:pt idx="42">
                  <c:v>210</c:v>
                </c:pt>
                <c:pt idx="43">
                  <c:v>215</c:v>
                </c:pt>
                <c:pt idx="44">
                  <c:v>220</c:v>
                </c:pt>
                <c:pt idx="45">
                  <c:v>225</c:v>
                </c:pt>
                <c:pt idx="46">
                  <c:v>230</c:v>
                </c:pt>
                <c:pt idx="47">
                  <c:v>235</c:v>
                </c:pt>
                <c:pt idx="48">
                  <c:v>240</c:v>
                </c:pt>
                <c:pt idx="49">
                  <c:v>245</c:v>
                </c:pt>
                <c:pt idx="50">
                  <c:v>250</c:v>
                </c:pt>
              </c:numCache>
            </c:numRef>
          </c:xVal>
          <c:yVal>
            <c:numRef>
              <c:f>'Ex2'!$B$8:$B$88</c:f>
              <c:numCache>
                <c:formatCode>General</c:formatCode>
                <c:ptCount val="81"/>
                <c:pt idx="0">
                  <c:v>0</c:v>
                </c:pt>
                <c:pt idx="1">
                  <c:v>0.25000000000000006</c:v>
                </c:pt>
                <c:pt idx="2">
                  <c:v>1.0000000000000002</c:v>
                </c:pt>
                <c:pt idx="3">
                  <c:v>2.25</c:v>
                </c:pt>
                <c:pt idx="4">
                  <c:v>4.0000000000000009</c:v>
                </c:pt>
                <c:pt idx="5">
                  <c:v>6.25</c:v>
                </c:pt>
                <c:pt idx="6">
                  <c:v>9</c:v>
                </c:pt>
                <c:pt idx="7">
                  <c:v>12.249999999999998</c:v>
                </c:pt>
                <c:pt idx="8">
                  <c:v>16.000000000000004</c:v>
                </c:pt>
                <c:pt idx="9">
                  <c:v>20.25</c:v>
                </c:pt>
                <c:pt idx="10">
                  <c:v>25</c:v>
                </c:pt>
                <c:pt idx="11">
                  <c:v>30.250000000000004</c:v>
                </c:pt>
                <c:pt idx="12">
                  <c:v>36</c:v>
                </c:pt>
                <c:pt idx="13">
                  <c:v>42.250000000000007</c:v>
                </c:pt>
                <c:pt idx="14">
                  <c:v>48.999999999999993</c:v>
                </c:pt>
                <c:pt idx="15">
                  <c:v>56.25</c:v>
                </c:pt>
                <c:pt idx="16">
                  <c:v>64.000000000000014</c:v>
                </c:pt>
                <c:pt idx="17">
                  <c:v>72.249999999999986</c:v>
                </c:pt>
                <c:pt idx="18">
                  <c:v>81</c:v>
                </c:pt>
                <c:pt idx="19">
                  <c:v>90.25</c:v>
                </c:pt>
                <c:pt idx="20">
                  <c:v>100</c:v>
                </c:pt>
                <c:pt idx="21">
                  <c:v>110.25</c:v>
                </c:pt>
                <c:pt idx="22">
                  <c:v>121.00000000000001</c:v>
                </c:pt>
                <c:pt idx="23">
                  <c:v>132.24999999999997</c:v>
                </c:pt>
                <c:pt idx="24">
                  <c:v>144</c:v>
                </c:pt>
                <c:pt idx="25">
                  <c:v>156.25</c:v>
                </c:pt>
                <c:pt idx="26">
                  <c:v>169.00000000000003</c:v>
                </c:pt>
                <c:pt idx="27">
                  <c:v>182.25000000000003</c:v>
                </c:pt>
                <c:pt idx="28">
                  <c:v>195.99999999999997</c:v>
                </c:pt>
                <c:pt idx="29">
                  <c:v>210.25</c:v>
                </c:pt>
                <c:pt idx="30">
                  <c:v>225</c:v>
                </c:pt>
                <c:pt idx="31">
                  <c:v>240.25000000000003</c:v>
                </c:pt>
                <c:pt idx="32">
                  <c:v>256.00000000000006</c:v>
                </c:pt>
                <c:pt idx="33">
                  <c:v>272.24999999999994</c:v>
                </c:pt>
                <c:pt idx="34">
                  <c:v>288.99999999999994</c:v>
                </c:pt>
                <c:pt idx="35">
                  <c:v>306.25</c:v>
                </c:pt>
                <c:pt idx="36">
                  <c:v>324</c:v>
                </c:pt>
                <c:pt idx="37">
                  <c:v>342.25000000000006</c:v>
                </c:pt>
                <c:pt idx="38">
                  <c:v>361</c:v>
                </c:pt>
                <c:pt idx="39">
                  <c:v>380.25</c:v>
                </c:pt>
                <c:pt idx="40">
                  <c:v>400</c:v>
                </c:pt>
                <c:pt idx="41">
                  <c:v>420.24999999999994</c:v>
                </c:pt>
                <c:pt idx="42">
                  <c:v>441</c:v>
                </c:pt>
                <c:pt idx="43">
                  <c:v>462.24999999999994</c:v>
                </c:pt>
                <c:pt idx="44">
                  <c:v>484.00000000000006</c:v>
                </c:pt>
                <c:pt idx="45">
                  <c:v>506.25</c:v>
                </c:pt>
                <c:pt idx="46">
                  <c:v>528.99999999999989</c:v>
                </c:pt>
                <c:pt idx="47">
                  <c:v>552.25000000000011</c:v>
                </c:pt>
                <c:pt idx="48">
                  <c:v>576</c:v>
                </c:pt>
                <c:pt idx="49">
                  <c:v>600.25000000000011</c:v>
                </c:pt>
                <c:pt idx="50">
                  <c:v>625</c:v>
                </c:pt>
                <c:pt idx="51">
                  <c:v>650.25</c:v>
                </c:pt>
                <c:pt idx="52">
                  <c:v>676.00000000000011</c:v>
                </c:pt>
                <c:pt idx="53">
                  <c:v>702.25</c:v>
                </c:pt>
                <c:pt idx="54">
                  <c:v>729.00000000000011</c:v>
                </c:pt>
                <c:pt idx="55">
                  <c:v>756.25</c:v>
                </c:pt>
                <c:pt idx="56">
                  <c:v>783.99999999999989</c:v>
                </c:pt>
                <c:pt idx="57">
                  <c:v>812.25</c:v>
                </c:pt>
                <c:pt idx="58">
                  <c:v>841</c:v>
                </c:pt>
                <c:pt idx="59">
                  <c:v>870.25</c:v>
                </c:pt>
                <c:pt idx="60">
                  <c:v>900</c:v>
                </c:pt>
                <c:pt idx="61">
                  <c:v>930.24999999999989</c:v>
                </c:pt>
                <c:pt idx="62">
                  <c:v>961.00000000000011</c:v>
                </c:pt>
                <c:pt idx="63">
                  <c:v>992.25</c:v>
                </c:pt>
                <c:pt idx="64">
                  <c:v>1024.0000000000002</c:v>
                </c:pt>
                <c:pt idx="65">
                  <c:v>1056.25</c:v>
                </c:pt>
                <c:pt idx="66">
                  <c:v>1088.9999999999998</c:v>
                </c:pt>
                <c:pt idx="67">
                  <c:v>1122.25</c:v>
                </c:pt>
                <c:pt idx="68">
                  <c:v>1155.9999999999998</c:v>
                </c:pt>
                <c:pt idx="69">
                  <c:v>1190.2500000000002</c:v>
                </c:pt>
                <c:pt idx="70">
                  <c:v>1225</c:v>
                </c:pt>
                <c:pt idx="71">
                  <c:v>1260.25</c:v>
                </c:pt>
                <c:pt idx="72">
                  <c:v>1296</c:v>
                </c:pt>
                <c:pt idx="73">
                  <c:v>1332.25</c:v>
                </c:pt>
                <c:pt idx="74">
                  <c:v>1369.0000000000002</c:v>
                </c:pt>
                <c:pt idx="75">
                  <c:v>1406.25</c:v>
                </c:pt>
                <c:pt idx="76">
                  <c:v>1444</c:v>
                </c:pt>
                <c:pt idx="77">
                  <c:v>1482.2500000000002</c:v>
                </c:pt>
                <c:pt idx="78">
                  <c:v>1521</c:v>
                </c:pt>
                <c:pt idx="79">
                  <c:v>1560.25</c:v>
                </c:pt>
                <c:pt idx="80">
                  <c:v>1600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94-4A33-BE2C-A00A2E806220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x"/>
            <c:size val="10"/>
            <c:spPr>
              <a:noFill/>
              <a:ln w="19050">
                <a:solidFill>
                  <a:schemeClr val="tx1"/>
                </a:solidFill>
              </a:ln>
              <a:effectLst/>
            </c:spPr>
          </c:marker>
          <c:xVal>
            <c:numRef>
              <c:f>'Ex2'!$F$5</c:f>
              <c:numCache>
                <c:formatCode>General</c:formatCode>
                <c:ptCount val="1"/>
                <c:pt idx="0">
                  <c:v>150</c:v>
                </c:pt>
              </c:numCache>
            </c:numRef>
          </c:xVal>
          <c:yVal>
            <c:numRef>
              <c:f>'Ex2'!$G$5</c:f>
              <c:numCache>
                <c:formatCode>General</c:formatCode>
                <c:ptCount val="1"/>
                <c:pt idx="0">
                  <c:v>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794-4A33-BE2C-A00A2E806220}"/>
            </c:ext>
          </c:extLst>
        </c:ser>
        <c:ser>
          <c:idx val="3"/>
          <c:order val="3"/>
          <c:spPr>
            <a:ln w="9525" cap="rnd">
              <a:solidFill>
                <a:schemeClr val="tx1"/>
              </a:solidFill>
              <a:round/>
              <a:headEnd type="arrow" w="med" len="med"/>
              <a:tailEnd type="none" w="med" len="med"/>
            </a:ln>
            <a:effectLst/>
          </c:spPr>
          <c:marker>
            <c:symbol val="none"/>
          </c:marker>
          <c:xVal>
            <c:numRef>
              <c:f>'Ex2'!$F$14:$F$15</c:f>
              <c:numCache>
                <c:formatCode>General</c:formatCode>
                <c:ptCount val="2"/>
                <c:pt idx="0">
                  <c:v>150</c:v>
                </c:pt>
                <c:pt idx="1">
                  <c:v>150</c:v>
                </c:pt>
              </c:numCache>
            </c:numRef>
          </c:xVal>
          <c:yVal>
            <c:numRef>
              <c:f>'Ex2'!$G$14:$G$15</c:f>
              <c:numCache>
                <c:formatCode>General</c:formatCode>
                <c:ptCount val="2"/>
                <c:pt idx="0">
                  <c:v>0</c:v>
                </c:pt>
                <c:pt idx="1">
                  <c:v>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794-4A33-BE2C-A00A2E806220}"/>
            </c:ext>
          </c:extLst>
        </c:ser>
        <c:ser>
          <c:idx val="4"/>
          <c:order val="4"/>
          <c:spPr>
            <a:ln w="9525" cap="rnd">
              <a:solidFill>
                <a:schemeClr val="tx1"/>
              </a:solidFill>
              <a:round/>
              <a:headEnd type="arrow" w="med" len="med"/>
              <a:tailEnd type="none" w="med" len="med"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94-4A33-BE2C-A00A2E806220}"/>
                </c:ext>
              </c:extLst>
            </c:dLbl>
            <c:dLbl>
              <c:idx val="1"/>
              <c:layout>
                <c:manualLayout>
                  <c:x val="1.8326334208223872E-2"/>
                  <c:y val="8.87869045955054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ysClr val="windowText" lastClr="000000"/>
                        </a:solidFill>
                      </a:rPr>
                      <a:t>(</a:t>
                    </a:r>
                    <a:fld id="{8E873286-45A6-4606-85F5-C06C69062021}" type="XVALU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 b="1">
                          <a:solidFill>
                            <a:sysClr val="windowText" lastClr="000000"/>
                          </a:solidFill>
                        </a:defRPr>
                      </a:pPr>
                      <a:t>[VALEUR X]</a:t>
                    </a:fld>
                    <a:r>
                      <a:rPr lang="en-US">
                        <a:solidFill>
                          <a:sysClr val="windowText" lastClr="000000"/>
                        </a:solidFill>
                      </a:rPr>
                      <a:t> </a:t>
                    </a: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; </a:t>
                    </a:r>
                    <a:fld id="{F3FC404C-24E2-4560-89AF-AA6F27F68C07}" type="YVALU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 b="1">
                          <a:solidFill>
                            <a:sysClr val="windowText" lastClr="000000"/>
                          </a:solidFill>
                        </a:defRPr>
                      </a:pPr>
                      <a:t>[VALEUR Y]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DZ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5794-4A33-BE2C-A00A2E806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D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'Ex2'!$F$17:$F$18</c:f>
              <c:numCache>
                <c:formatCode>General</c:formatCode>
                <c:ptCount val="2"/>
                <c:pt idx="0">
                  <c:v>0</c:v>
                </c:pt>
                <c:pt idx="1">
                  <c:v>150</c:v>
                </c:pt>
              </c:numCache>
            </c:numRef>
          </c:xVal>
          <c:yVal>
            <c:numRef>
              <c:f>'Ex2'!$G$17:$G$18</c:f>
              <c:numCache>
                <c:formatCode>General</c:formatCode>
                <c:ptCount val="2"/>
                <c:pt idx="0">
                  <c:v>225</c:v>
                </c:pt>
                <c:pt idx="1">
                  <c:v>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794-4A33-BE2C-A00A2E806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540440"/>
        <c:axId val="427544376"/>
      </c:scatterChart>
      <c:valAx>
        <c:axId val="427540440"/>
        <c:scaling>
          <c:orientation val="minMax"/>
          <c:max val="2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Contrainte de confinement, </a:t>
                </a:r>
                <a:r>
                  <a:rPr lang="en-US" sz="1100" b="1">
                    <a:solidFill>
                      <a:schemeClr val="tx1"/>
                    </a:solidFill>
                    <a:latin typeface="Symbol" panose="05050102010706020507" pitchFamily="18" charset="2"/>
                  </a:rPr>
                  <a:t>s</a:t>
                </a:r>
                <a:r>
                  <a:rPr lang="en-US" sz="1100" b="1" baseline="-25000">
                    <a:solidFill>
                      <a:schemeClr val="tx1"/>
                    </a:solidFill>
                  </a:rPr>
                  <a:t>3</a:t>
                </a:r>
                <a:r>
                  <a:rPr lang="en-US" sz="1100" b="1">
                    <a:solidFill>
                      <a:schemeClr val="tx1"/>
                    </a:solidFill>
                  </a:rPr>
                  <a:t> (kPa)</a:t>
                </a:r>
              </a:p>
            </c:rich>
          </c:tx>
          <c:layout>
            <c:manualLayout>
              <c:xMode val="edge"/>
              <c:yMode val="edge"/>
              <c:x val="0.29399868766404197"/>
              <c:y val="0.929116153380235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27544376"/>
        <c:crosses val="autoZero"/>
        <c:crossBetween val="midCat"/>
      </c:valAx>
      <c:valAx>
        <c:axId val="427544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Module de Young tangent initial, E</a:t>
                </a:r>
                <a:r>
                  <a:rPr lang="en-US" sz="1100" b="1" baseline="-25000">
                    <a:solidFill>
                      <a:schemeClr val="tx1"/>
                    </a:solidFill>
                  </a:rPr>
                  <a:t>i</a:t>
                </a:r>
                <a:r>
                  <a:rPr lang="en-US" sz="1100" b="1">
                    <a:solidFill>
                      <a:schemeClr val="tx1"/>
                    </a:solidFill>
                  </a:rPr>
                  <a:t> (MPa)</a:t>
                </a:r>
              </a:p>
            </c:rich>
          </c:tx>
          <c:layout>
            <c:manualLayout>
              <c:xMode val="edge"/>
              <c:yMode val="edge"/>
              <c:x val="1.5833333333333342E-3"/>
              <c:y val="7.736228237742472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27540440"/>
        <c:crosses val="autoZero"/>
        <c:crossBetween val="midCat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5038867016622923"/>
          <c:y val="8.1113233626861722E-2"/>
          <c:w val="0.26293132108486439"/>
          <c:h val="0.1380950162294802"/>
        </c:manualLayout>
      </c:layout>
      <c:overlay val="0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D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59733158355207"/>
          <c:y val="5.0925925925925923E-2"/>
          <c:w val="0.86391666666666667"/>
          <c:h val="0.7906791338582677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70C0"/>
              </a:solidFill>
              <a:ln w="19050">
                <a:solidFill>
                  <a:srgbClr val="0070C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power"/>
            <c:forward val="0.5"/>
            <c:backward val="0.1"/>
            <c:dispRSqr val="1"/>
            <c:dispEq val="1"/>
            <c:trendlineLbl>
              <c:layout>
                <c:manualLayout>
                  <c:x val="-0.34330008748906388"/>
                  <c:y val="0.180138888888888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DZ"/>
                </a:p>
              </c:txPr>
            </c:trendlineLbl>
          </c:trendline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forward val="5.000000000000001E-2"/>
            <c:backward val="5.000000000000001E-2"/>
            <c:dispRSqr val="1"/>
            <c:dispEq val="1"/>
            <c:trendlineLbl>
              <c:layout>
                <c:manualLayout>
                  <c:x val="-0.11197834645669291"/>
                  <c:y val="0.26507327209098863"/>
                </c:manualLayout>
              </c:layout>
              <c:numFmt formatCode="General" sourceLinked="0"/>
              <c:spPr>
                <a:solidFill>
                  <a:srgbClr val="FFFF00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DZ"/>
                </a:p>
              </c:txPr>
            </c:trendlineLbl>
          </c:trendline>
          <c:xVal>
            <c:numRef>
              <c:f>'Ex2'!$H$32:$H$37</c:f>
              <c:numCache>
                <c:formatCode>0.000</c:formatCode>
                <c:ptCount val="6"/>
                <c:pt idx="0">
                  <c:v>-0.3010299956639812</c:v>
                </c:pt>
                <c:pt idx="1">
                  <c:v>0</c:v>
                </c:pt>
                <c:pt idx="2">
                  <c:v>0.3010299956639812</c:v>
                </c:pt>
              </c:numCache>
            </c:numRef>
          </c:xVal>
          <c:yVal>
            <c:numRef>
              <c:f>'Ex2'!$I$32:$I$37</c:f>
              <c:numCache>
                <c:formatCode>0.000</c:formatCode>
                <c:ptCount val="6"/>
                <c:pt idx="0">
                  <c:v>2.3979400086720375</c:v>
                </c:pt>
                <c:pt idx="1">
                  <c:v>3</c:v>
                </c:pt>
                <c:pt idx="2">
                  <c:v>3.6020599913279625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390-4EEC-8520-B81191F3D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584632"/>
        <c:axId val="471586272"/>
      </c:scatterChart>
      <c:valAx>
        <c:axId val="471584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ysClr val="windowText" lastClr="000000"/>
                    </a:solidFill>
                    <a:latin typeface="+mn-lt"/>
                  </a:rPr>
                  <a:t>x=log(</a:t>
                </a:r>
                <a:r>
                  <a:rPr lang="en-US" sz="1100" b="1">
                    <a:solidFill>
                      <a:sysClr val="windowText" lastClr="000000"/>
                    </a:solidFill>
                    <a:latin typeface="Symbol" panose="05050102010706020507" pitchFamily="18" charset="2"/>
                  </a:rPr>
                  <a:t>s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3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/p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a</a:t>
                </a:r>
                <a:r>
                  <a:rPr lang="en-US" sz="1100" b="1" baseline="0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46008333333333334"/>
              <c:y val="0.921226669582968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71586272"/>
        <c:crosses val="autoZero"/>
        <c:crossBetween val="midCat"/>
      </c:valAx>
      <c:valAx>
        <c:axId val="47158627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ysClr val="windowText" lastClr="000000"/>
                    </a:solidFill>
                  </a:rPr>
                  <a:t>y=log(E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i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/p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a</a:t>
                </a:r>
                <a:r>
                  <a:rPr lang="en-US" sz="1100" b="1" baseline="0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"/>
              <c:y val="0.304101049868766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71584632"/>
        <c:crosses val="autoZero"/>
        <c:crossBetween val="midCat"/>
        <c:majorUnit val="1"/>
      </c:val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9444444444444E-2"/>
          <c:y val="5.0925925925925923E-2"/>
          <c:w val="0.89447222222222222"/>
          <c:h val="0.7906791338582677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70C0"/>
              </a:solidFill>
              <a:ln w="19050">
                <a:solidFill>
                  <a:srgbClr val="0070C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power"/>
            <c:forward val="0.5"/>
            <c:backward val="0.1"/>
            <c:dispRSqr val="1"/>
            <c:dispEq val="1"/>
            <c:trendlineLbl>
              <c:layout>
                <c:manualLayout>
                  <c:x val="-0.34468722659667539"/>
                  <c:y val="0.20833333333333334"/>
                </c:manualLayout>
              </c:layout>
              <c:numFmt formatCode="General" sourceLinked="0"/>
              <c:spPr>
                <a:noFill/>
                <a:ln>
                  <a:solidFill>
                    <a:schemeClr val="tx1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DZ"/>
                </a:p>
              </c:txPr>
            </c:trendlineLbl>
          </c:trendline>
          <c:xVal>
            <c:numRef>
              <c:f>'Ex3'!$E$32:$E$37</c:f>
              <c:numCache>
                <c:formatCode>General</c:formatCode>
                <c:ptCount val="6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  <c:pt idx="5">
                  <c:v>1.5</c:v>
                </c:pt>
              </c:numCache>
            </c:numRef>
          </c:xVal>
          <c:yVal>
            <c:numRef>
              <c:f>'Ex3'!$F$32:$F$37</c:f>
              <c:numCache>
                <c:formatCode>General</c:formatCode>
                <c:ptCount val="6"/>
                <c:pt idx="0">
                  <c:v>12.5</c:v>
                </c:pt>
                <c:pt idx="1">
                  <c:v>100</c:v>
                </c:pt>
                <c:pt idx="2">
                  <c:v>337.5</c:v>
                </c:pt>
                <c:pt idx="3">
                  <c:v>800</c:v>
                </c:pt>
                <c:pt idx="4">
                  <c:v>1562</c:v>
                </c:pt>
                <c:pt idx="5">
                  <c:v>2700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E8-4B1E-80D9-B0D65049C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584632"/>
        <c:axId val="471586272"/>
      </c:scatterChart>
      <c:valAx>
        <c:axId val="47158463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latin typeface="Symbol" panose="05050102010706020507" pitchFamily="18" charset="2"/>
                  </a:rPr>
                  <a:t>s</a:t>
                </a:r>
                <a:r>
                  <a:rPr lang="en-US" sz="1100" b="1" baseline="-25000"/>
                  <a:t>3</a:t>
                </a:r>
                <a:r>
                  <a:rPr lang="en-US" sz="1100" b="1"/>
                  <a:t>/p</a:t>
                </a:r>
                <a:r>
                  <a:rPr lang="en-US" sz="1100" b="1" baseline="-25000"/>
                  <a:t>a</a:t>
                </a:r>
              </a:p>
            </c:rich>
          </c:tx>
          <c:layout>
            <c:manualLayout>
              <c:xMode val="edge"/>
              <c:yMode val="edge"/>
              <c:x val="0.47397222222222224"/>
              <c:y val="0.921226669582968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</c:title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71586272"/>
        <c:crosses val="autoZero"/>
        <c:crossBetween val="midCat"/>
      </c:valAx>
      <c:valAx>
        <c:axId val="47158627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E</a:t>
                </a:r>
                <a:r>
                  <a:rPr lang="en-US" sz="1100" b="1" baseline="-25000"/>
                  <a:t>i</a:t>
                </a:r>
                <a:r>
                  <a:rPr lang="en-US" sz="1100" b="1"/>
                  <a:t>/p</a:t>
                </a:r>
                <a:r>
                  <a:rPr lang="en-US" sz="1100" b="1" baseline="-25000"/>
                  <a:t>a</a:t>
                </a:r>
              </a:p>
            </c:rich>
          </c:tx>
          <c:layout>
            <c:manualLayout>
              <c:xMode val="edge"/>
              <c:yMode val="edge"/>
              <c:x val="0"/>
              <c:y val="0.355026975794692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</c:title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71584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81955380577427"/>
          <c:y val="5.0925925925925923E-2"/>
          <c:w val="0.86669444444444443"/>
          <c:h val="0.7906791338582677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power"/>
            <c:forward val="0.5"/>
            <c:backward val="0.1"/>
            <c:dispRSqr val="1"/>
            <c:dispEq val="1"/>
            <c:trendlineLbl>
              <c:layout>
                <c:manualLayout>
                  <c:x val="-0.34330008748906388"/>
                  <c:y val="0.180138888888888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DZ"/>
                </a:p>
              </c:txPr>
            </c:trendlineLbl>
          </c:trendline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forward val="5.000000000000001E-2"/>
            <c:backward val="5.000000000000001E-2"/>
            <c:dispRSqr val="1"/>
            <c:dispEq val="1"/>
            <c:trendlineLbl>
              <c:layout>
                <c:manualLayout>
                  <c:x val="-0.32793700787401575"/>
                  <c:y val="-6.883566637503645E-2"/>
                </c:manualLayout>
              </c:layout>
              <c:numFmt formatCode="General" sourceLinked="0"/>
              <c:spPr>
                <a:solidFill>
                  <a:srgbClr val="FFFF00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DZ"/>
                </a:p>
              </c:txPr>
            </c:trendlineLbl>
          </c:trendline>
          <c:xVal>
            <c:numRef>
              <c:f>'Ex3'!$G$32:$G$37</c:f>
              <c:numCache>
                <c:formatCode>0.0000</c:formatCode>
                <c:ptCount val="6"/>
                <c:pt idx="0">
                  <c:v>-0.6020599913279624</c:v>
                </c:pt>
                <c:pt idx="1">
                  <c:v>-0.3010299956639812</c:v>
                </c:pt>
                <c:pt idx="2">
                  <c:v>-0.12493873660829995</c:v>
                </c:pt>
                <c:pt idx="3">
                  <c:v>0</c:v>
                </c:pt>
                <c:pt idx="4">
                  <c:v>9.691001300805642E-2</c:v>
                </c:pt>
                <c:pt idx="5">
                  <c:v>0.17609125905568124</c:v>
                </c:pt>
              </c:numCache>
            </c:numRef>
          </c:xVal>
          <c:yVal>
            <c:numRef>
              <c:f>'Ex3'!$H$32:$H$37</c:f>
              <c:numCache>
                <c:formatCode>0.0000</c:formatCode>
                <c:ptCount val="6"/>
                <c:pt idx="0">
                  <c:v>1.0969100130080565</c:v>
                </c:pt>
                <c:pt idx="1">
                  <c:v>2</c:v>
                </c:pt>
                <c:pt idx="2">
                  <c:v>2.5282737771670436</c:v>
                </c:pt>
                <c:pt idx="3">
                  <c:v>2.9030899869919438</c:v>
                </c:pt>
                <c:pt idx="4">
                  <c:v>3.1936810295412816</c:v>
                </c:pt>
                <c:pt idx="5">
                  <c:v>3.4313637641589874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1B-4956-A86C-00F6C5044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584632"/>
        <c:axId val="471586272"/>
      </c:scatterChart>
      <c:valAx>
        <c:axId val="471584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ysClr val="windowText" lastClr="000000"/>
                    </a:solidFill>
                    <a:latin typeface="+mn-lt"/>
                  </a:rPr>
                  <a:t>log(</a:t>
                </a:r>
                <a:r>
                  <a:rPr lang="en-US" sz="1100" b="1">
                    <a:solidFill>
                      <a:sysClr val="windowText" lastClr="000000"/>
                    </a:solidFill>
                    <a:latin typeface="Symbol" panose="05050102010706020507" pitchFamily="18" charset="2"/>
                  </a:rPr>
                  <a:t>s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3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/p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a</a:t>
                </a:r>
                <a:r>
                  <a:rPr lang="en-US" sz="1100" b="1" baseline="0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47397222222222224"/>
              <c:y val="0.921226669582968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71586272"/>
        <c:crosses val="autoZero"/>
        <c:crossBetween val="midCat"/>
      </c:valAx>
      <c:valAx>
        <c:axId val="47158627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ysClr val="windowText" lastClr="000000"/>
                    </a:solidFill>
                  </a:rPr>
                  <a:t>log(E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i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/p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a</a:t>
                </a:r>
                <a:r>
                  <a:rPr lang="en-US" sz="1100" b="1" baseline="0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"/>
              <c:y val="0.355026975794692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71584632"/>
        <c:crosses val="autoZero"/>
        <c:crossBetween val="midCat"/>
        <c:majorUnit val="1"/>
      </c:val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13648293963254"/>
          <c:y val="3.7445837021851565E-2"/>
          <c:w val="0.84064129483814509"/>
          <c:h val="0.88485689655172417"/>
        </c:manualLayout>
      </c:layout>
      <c:scatterChart>
        <c:scatterStyle val="lineMarker"/>
        <c:varyColors val="0"/>
        <c:ser>
          <c:idx val="1"/>
          <c:order val="0"/>
          <c:tx>
            <c:v>Expérimental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7.3036235395230437E-2"/>
                  <c:y val="-8.2047591990251606E-2"/>
                </c:manualLayout>
              </c:layout>
              <c:tx>
                <c:rich>
                  <a:bodyPr/>
                  <a:lstStyle/>
                  <a:p>
                    <a:fld id="{1984B7DC-A130-4E08-BF72-0D691949DE12}" type="CELLRANGE">
                      <a:rPr lang="en-US"/>
                      <a:pPr/>
                      <a:t>[PLAGECELL]</a:t>
                    </a:fld>
                    <a:endParaRPr lang="fr-D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ACE-4E8B-87D8-F840681DCA6D}"/>
                </c:ext>
              </c:extLst>
            </c:dLbl>
            <c:dLbl>
              <c:idx val="1"/>
              <c:layout>
                <c:manualLayout>
                  <c:x val="-7.5820706378631045E-2"/>
                  <c:y val="-8.9861560474117155E-2"/>
                </c:manualLayout>
              </c:layout>
              <c:tx>
                <c:rich>
                  <a:bodyPr/>
                  <a:lstStyle/>
                  <a:p>
                    <a:fld id="{E665B1C3-47E8-4018-B8B0-AB896ED2C475}" type="CELLRANGE">
                      <a:rPr lang="en-US"/>
                      <a:pPr/>
                      <a:t>[PLAGECELL]</a:t>
                    </a:fld>
                    <a:endParaRPr lang="fr-D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ACE-4E8B-87D8-F840681DCA6D}"/>
                </c:ext>
              </c:extLst>
            </c:dLbl>
            <c:dLbl>
              <c:idx val="2"/>
              <c:layout>
                <c:manualLayout>
                  <c:x val="-8.6958590312233575E-2"/>
                  <c:y val="-7.4233623506386071E-2"/>
                </c:manualLayout>
              </c:layout>
              <c:tx>
                <c:rich>
                  <a:bodyPr/>
                  <a:lstStyle/>
                  <a:p>
                    <a:fld id="{DD17F6B3-1C02-4750-B79F-1DE177E1E6EB}" type="CELLRANGE">
                      <a:rPr lang="en-US"/>
                      <a:pPr/>
                      <a:t>[PLAGECELL]</a:t>
                    </a:fld>
                    <a:endParaRPr lang="fr-D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0ACE-4E8B-87D8-F840681DCA6D}"/>
                </c:ext>
              </c:extLst>
            </c:dLbl>
            <c:dLbl>
              <c:idx val="3"/>
              <c:layout>
                <c:manualLayout>
                  <c:x val="-9.8096474245835896E-2"/>
                  <c:y val="-6.6419655022520535E-2"/>
                </c:manualLayout>
              </c:layout>
              <c:tx>
                <c:rich>
                  <a:bodyPr/>
                  <a:lstStyle/>
                  <a:p>
                    <a:fld id="{EFF44422-62FC-4A13-BA25-E80A5070AFDF}" type="CELLRANGE">
                      <a:rPr lang="en-US"/>
                      <a:pPr/>
                      <a:t>[PLAGECELL]</a:t>
                    </a:fld>
                    <a:endParaRPr lang="fr-D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0ACE-4E8B-87D8-F840681DCA6D}"/>
                </c:ext>
              </c:extLst>
            </c:dLbl>
            <c:dLbl>
              <c:idx val="4"/>
              <c:layout>
                <c:manualLayout>
                  <c:x val="-0.12594118407984198"/>
                  <c:y val="-3.5163781087058379E-2"/>
                </c:manualLayout>
              </c:layout>
              <c:tx>
                <c:rich>
                  <a:bodyPr/>
                  <a:lstStyle/>
                  <a:p>
                    <a:fld id="{C95C2098-7B26-4F25-BADE-7DF1D108FB3F}" type="CELLRANGE">
                      <a:rPr lang="en-US"/>
                      <a:pPr/>
                      <a:t>[PLAGECELL]</a:t>
                    </a:fld>
                    <a:endParaRPr lang="fr-D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0ACE-4E8B-87D8-F840681DCA6D}"/>
                </c:ext>
              </c:extLst>
            </c:dLbl>
            <c:dLbl>
              <c:idx val="5"/>
              <c:layout>
                <c:manualLayout>
                  <c:x val="-0.12315671309644147"/>
                  <c:y val="-5.0791718054789457E-2"/>
                </c:manualLayout>
              </c:layout>
              <c:tx>
                <c:rich>
                  <a:bodyPr/>
                  <a:lstStyle/>
                  <a:p>
                    <a:fld id="{4C5BCF88-DF62-483C-B6AA-06E908EFC2F8}" type="CELLRANGE">
                      <a:rPr lang="en-US"/>
                      <a:pPr/>
                      <a:t>[PLAGECELL]</a:t>
                    </a:fld>
                    <a:endParaRPr lang="fr-DZ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0ACE-4E8B-87D8-F840681DCA6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DZ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'Ex3'!$A$4:$A$9</c:f>
              <c:numCache>
                <c:formatCode>General</c:formatCode>
                <c:ptCount val="6"/>
                <c:pt idx="0">
                  <c:v>25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  <c:pt idx="4">
                  <c:v>125</c:v>
                </c:pt>
                <c:pt idx="5">
                  <c:v>150</c:v>
                </c:pt>
              </c:numCache>
            </c:numRef>
          </c:xVal>
          <c:yVal>
            <c:numRef>
              <c:f>'Ex3'!$B$4:$B$9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33.75</c:v>
                </c:pt>
                <c:pt idx="3">
                  <c:v>80</c:v>
                </c:pt>
                <c:pt idx="4">
                  <c:v>156.25</c:v>
                </c:pt>
                <c:pt idx="5">
                  <c:v>270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'Ex3'!$D$4:$D$9</c15:f>
                <c15:dlblRangeCache>
                  <c:ptCount val="6"/>
                  <c:pt idx="0">
                    <c:v>Essai 1</c:v>
                  </c:pt>
                  <c:pt idx="1">
                    <c:v>Essai 2</c:v>
                  </c:pt>
                  <c:pt idx="2">
                    <c:v>Essai 3</c:v>
                  </c:pt>
                  <c:pt idx="3">
                    <c:v>Essai 4</c:v>
                  </c:pt>
                  <c:pt idx="4">
                    <c:v>Essai 5</c:v>
                  </c:pt>
                  <c:pt idx="5">
                    <c:v>Essai 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0ACE-4E8B-87D8-F840681DCA6D}"/>
            </c:ext>
          </c:extLst>
        </c:ser>
        <c:ser>
          <c:idx val="0"/>
          <c:order val="1"/>
          <c:tx>
            <c:v>Simulation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x"/>
            <c:size val="6"/>
            <c:spPr>
              <a:noFill/>
              <a:ln w="12700">
                <a:solidFill>
                  <a:srgbClr val="FF0000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poly"/>
            <c:order val="3"/>
            <c:intercept val="0"/>
            <c:dispRSqr val="1"/>
            <c:dispEq val="1"/>
            <c:trendlineLbl>
              <c:layout>
                <c:manualLayout>
                  <c:x val="-0.49527777777777776"/>
                  <c:y val="0.311252298850574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aseline="0">
                        <a:solidFill>
                          <a:srgbClr val="FF0000"/>
                        </a:solidFill>
                      </a:rPr>
                      <a:t>y = 8E-05x</a:t>
                    </a:r>
                    <a:r>
                      <a:rPr lang="en-US" sz="1200" baseline="30000">
                        <a:solidFill>
                          <a:srgbClr val="FF0000"/>
                        </a:solidFill>
                      </a:rPr>
                      <a:t>3</a:t>
                    </a:r>
                    <a:br>
                      <a:rPr lang="en-US" sz="1200" baseline="0">
                        <a:solidFill>
                          <a:srgbClr val="FF0000"/>
                        </a:solidFill>
                      </a:rPr>
                    </a:br>
                    <a:r>
                      <a:rPr lang="en-US" sz="1200" baseline="0">
                        <a:solidFill>
                          <a:srgbClr val="FF0000"/>
                        </a:solidFill>
                      </a:rPr>
                      <a:t>R² = 1</a:t>
                    </a:r>
                    <a:endParaRPr lang="en-US" sz="1200">
                      <a:solidFill>
                        <a:srgbClr val="FF0000"/>
                      </a:solidFill>
                    </a:endParaRPr>
                  </a:p>
                </c:rich>
              </c:tx>
              <c:numFmt formatCode="General" sourceLinked="0"/>
              <c:spPr>
                <a:solidFill>
                  <a:srgbClr val="FFFF00"/>
                </a:solidFill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DZ"/>
                </a:p>
              </c:txPr>
            </c:trendlineLbl>
          </c:trendline>
          <c:xVal>
            <c:numRef>
              <c:f>'Ex3'!$A$13:$A$48</c:f>
              <c:numCache>
                <c:formatCode>General</c:formatCode>
                <c:ptCount val="3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  <c:pt idx="11">
                  <c:v>55</c:v>
                </c:pt>
                <c:pt idx="12">
                  <c:v>60</c:v>
                </c:pt>
                <c:pt idx="13">
                  <c:v>65</c:v>
                </c:pt>
                <c:pt idx="14">
                  <c:v>70</c:v>
                </c:pt>
                <c:pt idx="15">
                  <c:v>75</c:v>
                </c:pt>
                <c:pt idx="16">
                  <c:v>80</c:v>
                </c:pt>
                <c:pt idx="17">
                  <c:v>85</c:v>
                </c:pt>
                <c:pt idx="18">
                  <c:v>90</c:v>
                </c:pt>
                <c:pt idx="19">
                  <c:v>95</c:v>
                </c:pt>
                <c:pt idx="20">
                  <c:v>100</c:v>
                </c:pt>
                <c:pt idx="21">
                  <c:v>105</c:v>
                </c:pt>
                <c:pt idx="22">
                  <c:v>110</c:v>
                </c:pt>
                <c:pt idx="23">
                  <c:v>115</c:v>
                </c:pt>
                <c:pt idx="24">
                  <c:v>120</c:v>
                </c:pt>
                <c:pt idx="25">
                  <c:v>125</c:v>
                </c:pt>
                <c:pt idx="26">
                  <c:v>130</c:v>
                </c:pt>
                <c:pt idx="27">
                  <c:v>135</c:v>
                </c:pt>
                <c:pt idx="28">
                  <c:v>140</c:v>
                </c:pt>
                <c:pt idx="29">
                  <c:v>145</c:v>
                </c:pt>
                <c:pt idx="30">
                  <c:v>150</c:v>
                </c:pt>
                <c:pt idx="31">
                  <c:v>155</c:v>
                </c:pt>
                <c:pt idx="32">
                  <c:v>160</c:v>
                </c:pt>
                <c:pt idx="33">
                  <c:v>165</c:v>
                </c:pt>
                <c:pt idx="34">
                  <c:v>170</c:v>
                </c:pt>
                <c:pt idx="35">
                  <c:v>175</c:v>
                </c:pt>
              </c:numCache>
            </c:numRef>
          </c:xVal>
          <c:yVal>
            <c:numRef>
              <c:f>'Ex3'!$B$13:$B$48</c:f>
              <c:numCache>
                <c:formatCode>General</c:formatCode>
                <c:ptCount val="36"/>
                <c:pt idx="0">
                  <c:v>0</c:v>
                </c:pt>
                <c:pt idx="1">
                  <c:v>1.0000000000000002E-2</c:v>
                </c:pt>
                <c:pt idx="2">
                  <c:v>8.0000000000000016E-2</c:v>
                </c:pt>
                <c:pt idx="3">
                  <c:v>0.27</c:v>
                </c:pt>
                <c:pt idx="4">
                  <c:v>0.64000000000000012</c:v>
                </c:pt>
                <c:pt idx="5">
                  <c:v>1.25</c:v>
                </c:pt>
                <c:pt idx="6">
                  <c:v>2.16</c:v>
                </c:pt>
                <c:pt idx="7">
                  <c:v>3.4299999999999993</c:v>
                </c:pt>
                <c:pt idx="8">
                  <c:v>5.120000000000001</c:v>
                </c:pt>
                <c:pt idx="9">
                  <c:v>7.2900000000000009</c:v>
                </c:pt>
                <c:pt idx="10">
                  <c:v>10</c:v>
                </c:pt>
                <c:pt idx="11">
                  <c:v>13.310000000000004</c:v>
                </c:pt>
                <c:pt idx="12">
                  <c:v>17.28</c:v>
                </c:pt>
                <c:pt idx="13">
                  <c:v>21.970000000000002</c:v>
                </c:pt>
                <c:pt idx="14">
                  <c:v>27.439999999999994</c:v>
                </c:pt>
                <c:pt idx="15">
                  <c:v>33.75</c:v>
                </c:pt>
                <c:pt idx="16">
                  <c:v>40.960000000000008</c:v>
                </c:pt>
                <c:pt idx="17">
                  <c:v>49.129999999999995</c:v>
                </c:pt>
                <c:pt idx="18">
                  <c:v>58.320000000000007</c:v>
                </c:pt>
                <c:pt idx="19">
                  <c:v>68.589999999999989</c:v>
                </c:pt>
                <c:pt idx="20">
                  <c:v>80</c:v>
                </c:pt>
                <c:pt idx="21">
                  <c:v>92.610000000000014</c:v>
                </c:pt>
                <c:pt idx="22">
                  <c:v>106.48000000000003</c:v>
                </c:pt>
                <c:pt idx="23">
                  <c:v>121.66999999999996</c:v>
                </c:pt>
                <c:pt idx="24">
                  <c:v>138.24</c:v>
                </c:pt>
                <c:pt idx="25">
                  <c:v>156.25</c:v>
                </c:pt>
                <c:pt idx="26">
                  <c:v>175.76000000000002</c:v>
                </c:pt>
                <c:pt idx="27">
                  <c:v>196.83000000000004</c:v>
                </c:pt>
                <c:pt idx="28">
                  <c:v>219.51999999999995</c:v>
                </c:pt>
                <c:pt idx="29">
                  <c:v>243.89</c:v>
                </c:pt>
                <c:pt idx="30">
                  <c:v>270</c:v>
                </c:pt>
                <c:pt idx="31">
                  <c:v>297.91000000000008</c:v>
                </c:pt>
                <c:pt idx="32">
                  <c:v>327.68000000000006</c:v>
                </c:pt>
                <c:pt idx="33">
                  <c:v>359.37</c:v>
                </c:pt>
                <c:pt idx="34">
                  <c:v>393.03999999999996</c:v>
                </c:pt>
                <c:pt idx="35">
                  <c:v>428.75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ACE-4E8B-87D8-F840681DCA6D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x"/>
            <c:size val="10"/>
            <c:spPr>
              <a:noFill/>
              <a:ln w="19050">
                <a:solidFill>
                  <a:schemeClr val="tx1"/>
                </a:solidFill>
              </a:ln>
              <a:effectLst/>
            </c:spPr>
          </c:marker>
          <c:dLbls>
            <c:delete val="1"/>
          </c:dLbls>
          <c:xVal>
            <c:numRef>
              <c:f>'Ex3'!$E$5</c:f>
              <c:numCache>
                <c:formatCode>General</c:formatCode>
                <c:ptCount val="1"/>
                <c:pt idx="0">
                  <c:v>165</c:v>
                </c:pt>
              </c:numCache>
            </c:numRef>
          </c:xVal>
          <c:yVal>
            <c:numRef>
              <c:f>'Ex3'!$F$5</c:f>
              <c:numCache>
                <c:formatCode>General</c:formatCode>
                <c:ptCount val="1"/>
                <c:pt idx="0">
                  <c:v>359.37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ACE-4E8B-87D8-F840681DCA6D}"/>
            </c:ext>
          </c:extLst>
        </c:ser>
        <c:ser>
          <c:idx val="3"/>
          <c:order val="3"/>
          <c:spPr>
            <a:ln w="9525" cap="rnd">
              <a:solidFill>
                <a:sysClr val="windowText" lastClr="000000"/>
              </a:solidFill>
              <a:round/>
              <a:headEnd type="arrow" w="med" len="med"/>
              <a:tailEnd type="none" w="med" len="med"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CE-4E8B-87D8-F840681DCA6D}"/>
                </c:ext>
              </c:extLst>
            </c:dLbl>
            <c:dLbl>
              <c:idx val="1"/>
              <c:layout>
                <c:manualLayout>
                  <c:x val="-0.12777777777777788"/>
                  <c:y val="-4.21409961685823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="1">
                        <a:solidFill>
                          <a:sysClr val="windowText" lastClr="000000"/>
                        </a:solidFill>
                      </a:rPr>
                      <a:t>(165 ; </a:t>
                    </a:r>
                    <a:fld id="{AA249DDA-2595-4AD4-A64C-BC78F592BFAA}" type="YVALUE">
                      <a:rPr lang="en-US" b="1">
                        <a:solidFill>
                          <a:sysClr val="windowText" lastClr="000000"/>
                        </a:solidFill>
                      </a:rPr>
                      <a:pPr>
                        <a:defRPr b="1">
                          <a:solidFill>
                            <a:sysClr val="windowText" lastClr="000000"/>
                          </a:solidFill>
                        </a:defRPr>
                      </a:pPr>
                      <a:t>[VALEUR Y]</a:t>
                    </a:fld>
                    <a:r>
                      <a:rPr lang="en-US" b="1">
                        <a:solidFill>
                          <a:sysClr val="windowText" lastClr="000000"/>
                        </a:solidFill>
                      </a:rPr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D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0ACE-4E8B-87D8-F840681DCA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D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'Ex3'!$E$14:$E$15</c:f>
              <c:numCache>
                <c:formatCode>General</c:formatCode>
                <c:ptCount val="2"/>
                <c:pt idx="0">
                  <c:v>165</c:v>
                </c:pt>
                <c:pt idx="1">
                  <c:v>165</c:v>
                </c:pt>
              </c:numCache>
            </c:numRef>
          </c:xVal>
          <c:yVal>
            <c:numRef>
              <c:f>'Ex3'!$F$14:$F$15</c:f>
              <c:numCache>
                <c:formatCode>General</c:formatCode>
                <c:ptCount val="2"/>
                <c:pt idx="0">
                  <c:v>0</c:v>
                </c:pt>
                <c:pt idx="1">
                  <c:v>359.37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ACE-4E8B-87D8-F840681DCA6D}"/>
            </c:ext>
          </c:extLst>
        </c:ser>
        <c:ser>
          <c:idx val="4"/>
          <c:order val="4"/>
          <c:spPr>
            <a:ln w="9525" cap="rnd">
              <a:solidFill>
                <a:sysClr val="windowText" lastClr="000000"/>
              </a:solidFill>
              <a:round/>
              <a:headEnd type="arrow" w="med" len="med"/>
              <a:tailEnd type="none" w="med" len="med"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'Ex3'!$E$17:$E$18</c:f>
              <c:numCache>
                <c:formatCode>General</c:formatCode>
                <c:ptCount val="2"/>
                <c:pt idx="0">
                  <c:v>0</c:v>
                </c:pt>
                <c:pt idx="1">
                  <c:v>165</c:v>
                </c:pt>
              </c:numCache>
            </c:numRef>
          </c:xVal>
          <c:yVal>
            <c:numRef>
              <c:f>'Ex3'!$F$17:$F$18</c:f>
              <c:numCache>
                <c:formatCode>General</c:formatCode>
                <c:ptCount val="2"/>
                <c:pt idx="0">
                  <c:v>359.37</c:v>
                </c:pt>
                <c:pt idx="1">
                  <c:v>359.37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ACE-4E8B-87D8-F840681DCA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27540440"/>
        <c:axId val="427544376"/>
      </c:scatterChart>
      <c:valAx>
        <c:axId val="427540440"/>
        <c:scaling>
          <c:orientation val="minMax"/>
          <c:max val="17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ysClr val="windowText" lastClr="000000"/>
                    </a:solidFill>
                  </a:rPr>
                  <a:t>Contrainte de confinement, </a:t>
                </a:r>
                <a:r>
                  <a:rPr lang="en-US" sz="1100" b="1">
                    <a:solidFill>
                      <a:sysClr val="windowText" lastClr="000000"/>
                    </a:solidFill>
                    <a:latin typeface="Symbol" panose="05050102010706020507" pitchFamily="18" charset="2"/>
                  </a:rPr>
                  <a:t>s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3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 (kPa)</a:t>
                </a:r>
              </a:p>
            </c:rich>
          </c:tx>
          <c:layout>
            <c:manualLayout>
              <c:xMode val="edge"/>
              <c:yMode val="edge"/>
              <c:x val="0.27733202099737531"/>
              <c:y val="0.957720881226053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27544376"/>
        <c:crosses val="autoZero"/>
        <c:crossBetween val="midCat"/>
        <c:majorUnit val="25"/>
      </c:valAx>
      <c:valAx>
        <c:axId val="427544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ysClr val="windowText" lastClr="000000"/>
                    </a:solidFill>
                  </a:rPr>
                  <a:t>Module de Young tangent initial, E</a:t>
                </a:r>
                <a:r>
                  <a:rPr lang="en-US" sz="1100" b="1" baseline="-25000">
                    <a:solidFill>
                      <a:sysClr val="windowText" lastClr="000000"/>
                    </a:solidFill>
                  </a:rPr>
                  <a:t>i</a:t>
                </a:r>
                <a:r>
                  <a:rPr lang="en-US" sz="1100" b="1">
                    <a:solidFill>
                      <a:sysClr val="windowText" lastClr="000000"/>
                    </a:solidFill>
                  </a:rPr>
                  <a:t> (MPa)</a:t>
                </a:r>
              </a:p>
            </c:rich>
          </c:tx>
          <c:layout>
            <c:manualLayout>
              <c:xMode val="edge"/>
              <c:yMode val="edge"/>
              <c:x val="1.5833333333333331E-3"/>
              <c:y val="0.233071072796934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27540440"/>
        <c:crosses val="autoZero"/>
        <c:crossBetween val="midCat"/>
      </c:valAx>
      <c:spPr>
        <a:noFill/>
        <a:ln>
          <a:solidFill>
            <a:schemeClr val="tx1">
              <a:lumMod val="65000"/>
              <a:lumOff val="35000"/>
            </a:schemeClr>
          </a:solidFill>
        </a:ln>
        <a:effectLst/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5316644794400699"/>
          <c:y val="7.9341187739463595E-2"/>
          <c:w val="0.29626465441819771"/>
          <c:h val="0.10245172413793106"/>
        </c:manualLayout>
      </c:layout>
      <c:overlay val="0"/>
      <c:spPr>
        <a:solidFill>
          <a:schemeClr val="bg1"/>
        </a:solidFill>
        <a:ln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D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9444444444444E-2"/>
          <c:y val="5.0925925925925923E-2"/>
          <c:w val="0.89447222222222222"/>
          <c:h val="0.7906791338582677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70C0"/>
              </a:solidFill>
              <a:ln w="19050">
                <a:solidFill>
                  <a:srgbClr val="0070C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power"/>
            <c:forward val="0.5"/>
            <c:backward val="0.1"/>
            <c:dispRSqr val="1"/>
            <c:dispEq val="1"/>
            <c:trendlineLbl>
              <c:layout>
                <c:manualLayout>
                  <c:x val="-0.34330008748906388"/>
                  <c:y val="0.1801388888888888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DZ"/>
                </a:p>
              </c:txPr>
            </c:trendlineLbl>
          </c:trendline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forward val="5.000000000000001E-2"/>
            <c:backward val="5.000000000000001E-2"/>
            <c:dispRSqr val="1"/>
            <c:dispEq val="1"/>
            <c:trendlineLbl>
              <c:layout>
                <c:manualLayout>
                  <c:x val="-0.40965463692038495"/>
                  <c:y val="4.6296296296296294E-2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DZ"/>
                </a:p>
              </c:txPr>
            </c:trendlineLbl>
          </c:trendline>
          <c:xVal>
            <c:numRef>
              <c:f>'Ex3'!$G$32:$G$37</c:f>
              <c:numCache>
                <c:formatCode>0.0000</c:formatCode>
                <c:ptCount val="6"/>
                <c:pt idx="0">
                  <c:v>-0.6020599913279624</c:v>
                </c:pt>
                <c:pt idx="1">
                  <c:v>-0.3010299956639812</c:v>
                </c:pt>
                <c:pt idx="2">
                  <c:v>-0.12493873660829995</c:v>
                </c:pt>
                <c:pt idx="3">
                  <c:v>0</c:v>
                </c:pt>
                <c:pt idx="4">
                  <c:v>9.691001300805642E-2</c:v>
                </c:pt>
                <c:pt idx="5">
                  <c:v>0.17609125905568124</c:v>
                </c:pt>
              </c:numCache>
            </c:numRef>
          </c:xVal>
          <c:yVal>
            <c:numRef>
              <c:f>'Ex3'!$H$32:$H$37</c:f>
              <c:numCache>
                <c:formatCode>0.0000</c:formatCode>
                <c:ptCount val="6"/>
                <c:pt idx="0">
                  <c:v>1.0969100130080565</c:v>
                </c:pt>
                <c:pt idx="1">
                  <c:v>2</c:v>
                </c:pt>
                <c:pt idx="2">
                  <c:v>2.5282737771670436</c:v>
                </c:pt>
                <c:pt idx="3">
                  <c:v>2.9030899869919438</c:v>
                </c:pt>
                <c:pt idx="4">
                  <c:v>3.1936810295412816</c:v>
                </c:pt>
                <c:pt idx="5">
                  <c:v>3.4313637641589874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F88-497D-881B-E88D1A697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584632"/>
        <c:axId val="471586272"/>
      </c:scatterChart>
      <c:valAx>
        <c:axId val="471584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latin typeface="+mn-lt"/>
                  </a:rPr>
                  <a:t>log(</a:t>
                </a:r>
                <a:r>
                  <a:rPr lang="en-US" sz="1100" b="1">
                    <a:latin typeface="Symbol" panose="05050102010706020507" pitchFamily="18" charset="2"/>
                  </a:rPr>
                  <a:t>s</a:t>
                </a:r>
                <a:r>
                  <a:rPr lang="en-US" sz="1100" b="1" baseline="-25000"/>
                  <a:t>3</a:t>
                </a:r>
                <a:r>
                  <a:rPr lang="en-US" sz="1100" b="1"/>
                  <a:t>/p</a:t>
                </a:r>
                <a:r>
                  <a:rPr lang="en-US" sz="1100" b="1" baseline="-25000"/>
                  <a:t>a</a:t>
                </a:r>
                <a:r>
                  <a:rPr lang="en-US" sz="1100" b="1" baseline="0"/>
                  <a:t>)</a:t>
                </a:r>
              </a:p>
            </c:rich>
          </c:tx>
          <c:layout>
            <c:manualLayout>
              <c:xMode val="edge"/>
              <c:yMode val="edge"/>
              <c:x val="0.47397222222222224"/>
              <c:y val="0.921226669582968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</c:title>
        <c:numFmt formatCode="0.0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71586272"/>
        <c:crosses val="autoZero"/>
        <c:crossBetween val="midCat"/>
      </c:valAx>
      <c:valAx>
        <c:axId val="47158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log(E</a:t>
                </a:r>
                <a:r>
                  <a:rPr lang="en-US" sz="1100" b="1" baseline="-25000"/>
                  <a:t>i</a:t>
                </a:r>
                <a:r>
                  <a:rPr lang="en-US" sz="1100" b="1"/>
                  <a:t>/p</a:t>
                </a:r>
                <a:r>
                  <a:rPr lang="en-US" sz="1100" b="1" baseline="-25000"/>
                  <a:t>a</a:t>
                </a:r>
                <a:r>
                  <a:rPr lang="en-US" sz="1100" b="1" baseline="0"/>
                  <a:t>)</a:t>
                </a:r>
              </a:p>
            </c:rich>
          </c:tx>
          <c:layout>
            <c:manualLayout>
              <c:xMode val="edge"/>
              <c:yMode val="edge"/>
              <c:x val="0"/>
              <c:y val="0.355026975794692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DZ"/>
            </a:p>
          </c:txPr>
        </c:title>
        <c:numFmt formatCode="0.0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DZ"/>
          </a:p>
        </c:txPr>
        <c:crossAx val="471584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D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chart" Target="../charts/chart3.xml"/><Relationship Id="rId1" Type="http://schemas.openxmlformats.org/officeDocument/2006/relationships/image" Target="../media/image4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9</xdr:row>
      <xdr:rowOff>0</xdr:rowOff>
    </xdr:from>
    <xdr:to>
      <xdr:col>23</xdr:col>
      <xdr:colOff>428625</xdr:colOff>
      <xdr:row>10</xdr:row>
      <xdr:rowOff>171450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1524000"/>
          <a:ext cx="57626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85725</xdr:colOff>
      <xdr:row>7</xdr:row>
      <xdr:rowOff>142875</xdr:rowOff>
    </xdr:from>
    <xdr:to>
      <xdr:col>15</xdr:col>
      <xdr:colOff>85725</xdr:colOff>
      <xdr:row>17</xdr:row>
      <xdr:rowOff>101625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pSpPr/>
      </xdr:nvGrpSpPr>
      <xdr:grpSpPr>
        <a:xfrm>
          <a:off x="7410450" y="4048125"/>
          <a:ext cx="4572000" cy="2340000"/>
          <a:chOff x="6972300" y="485775"/>
          <a:chExt cx="4572000" cy="2743200"/>
        </a:xfrm>
      </xdr:grpSpPr>
      <xdr:graphicFrame macro="">
        <xdr:nvGraphicFramePr>
          <xdr:cNvPr id="3" name="Graphiqu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GraphicFramePr>
            <a:graphicFrameLocks/>
          </xdr:cNvGraphicFramePr>
        </xdr:nvGraphicFramePr>
        <xdr:xfrm>
          <a:off x="6972300" y="485775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7" name="Zone de texte 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677525" y="2436380"/>
            <a:ext cx="831850" cy="337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>
              <a:lnSpc>
                <a:spcPct val="115000"/>
              </a:lnSpc>
              <a:spcAft>
                <a:spcPts val="0"/>
              </a:spcAft>
            </a:pPr>
            <a:r>
              <a:rPr lang="fr-FR" sz="1200" b="1">
                <a:solidFill>
                  <a:srgbClr val="000000"/>
                </a:solidFill>
                <a:effectLst/>
                <a:latin typeface="Cambria Math" panose="02040503050406030204" pitchFamily="18" charset="0"/>
                <a:ea typeface="Calibri" panose="020F0502020204030204" pitchFamily="34" charset="0"/>
                <a:cs typeface="Arial" panose="020B0604020202020204" pitchFamily="34" charset="0"/>
              </a:rPr>
              <a:t>Figure 1</a:t>
            </a:r>
            <a:endPara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9</xdr:col>
      <xdr:colOff>123825</xdr:colOff>
      <xdr:row>18</xdr:row>
      <xdr:rowOff>114300</xdr:rowOff>
    </xdr:from>
    <xdr:to>
      <xdr:col>15</xdr:col>
      <xdr:colOff>123825</xdr:colOff>
      <xdr:row>30</xdr:row>
      <xdr:rowOff>188700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19050</xdr:colOff>
      <xdr:row>27</xdr:row>
      <xdr:rowOff>219075</xdr:rowOff>
    </xdr:from>
    <xdr:to>
      <xdr:col>15</xdr:col>
      <xdr:colOff>12700</xdr:colOff>
      <xdr:row>29</xdr:row>
      <xdr:rowOff>38100</xdr:rowOff>
    </xdr:to>
    <xdr:sp macro="" textlink="">
      <xdr:nvSpPr>
        <xdr:cNvPr id="8" name="Zone de texte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1153775" y="8924925"/>
          <a:ext cx="7556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fr-FR" sz="1200" b="1">
              <a:solidFill>
                <a:srgbClr val="000000"/>
              </a:solidFill>
              <a:effectLst/>
              <a:latin typeface="Cambria Math" panose="02040503050406030204" pitchFamily="18" charset="0"/>
              <a:ea typeface="Calibri" panose="020F0502020204030204" pitchFamily="34" charset="0"/>
              <a:cs typeface="Arial" panose="020B0604020202020204" pitchFamily="34" charset="0"/>
            </a:rPr>
            <a:t>Figure 2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104775</xdr:colOff>
      <xdr:row>0</xdr:row>
      <xdr:rowOff>67557</xdr:rowOff>
    </xdr:from>
    <xdr:to>
      <xdr:col>8</xdr:col>
      <xdr:colOff>474812</xdr:colOff>
      <xdr:row>0</xdr:row>
      <xdr:rowOff>2419350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E161BE8-A93E-4B48-B0CE-F4808359F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prstClr val="black"/>
            <a:srgbClr val="D9C3A5">
              <a:tint val="50000"/>
              <a:satMod val="180000"/>
            </a:srgbClr>
          </a:duotone>
        </a:blip>
        <a:stretch>
          <a:fillRect/>
        </a:stretch>
      </xdr:blipFill>
      <xdr:spPr>
        <a:xfrm>
          <a:off x="104775" y="67557"/>
          <a:ext cx="6932762" cy="2351793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381000</xdr:colOff>
      <xdr:row>0</xdr:row>
      <xdr:rowOff>0</xdr:rowOff>
    </xdr:from>
    <xdr:to>
      <xdr:col>16</xdr:col>
      <xdr:colOff>304799</xdr:colOff>
      <xdr:row>0</xdr:row>
      <xdr:rowOff>2436541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48FF20DF-5F3D-4D32-946A-1F38D9DBA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05725" y="0"/>
          <a:ext cx="5257799" cy="24365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533400</xdr:colOff>
      <xdr:row>4</xdr:row>
      <xdr:rowOff>89342</xdr:rowOff>
    </xdr:from>
    <xdr:to>
      <xdr:col>20</xdr:col>
      <xdr:colOff>75448</xdr:colOff>
      <xdr:row>10</xdr:row>
      <xdr:rowOff>85517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39400" y="851342"/>
          <a:ext cx="4114048" cy="1139175"/>
        </a:xfrm>
        <a:prstGeom prst="rect">
          <a:avLst/>
        </a:prstGeom>
      </xdr:spPr>
    </xdr:pic>
    <xdr:clientData/>
  </xdr:twoCellAnchor>
  <xdr:twoCellAnchor>
    <xdr:from>
      <xdr:col>8</xdr:col>
      <xdr:colOff>57150</xdr:colOff>
      <xdr:row>4</xdr:row>
      <xdr:rowOff>171450</xdr:rowOff>
    </xdr:from>
    <xdr:to>
      <xdr:col>14</xdr:col>
      <xdr:colOff>57150</xdr:colOff>
      <xdr:row>21</xdr:row>
      <xdr:rowOff>152400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19050</xdr:colOff>
      <xdr:row>21</xdr:row>
      <xdr:rowOff>126311</xdr:rowOff>
    </xdr:from>
    <xdr:to>
      <xdr:col>7</xdr:col>
      <xdr:colOff>371476</xdr:colOff>
      <xdr:row>28</xdr:row>
      <xdr:rowOff>114031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43050" y="4126811"/>
          <a:ext cx="4162426" cy="1321220"/>
        </a:xfrm>
        <a:prstGeom prst="rect">
          <a:avLst/>
        </a:prstGeom>
      </xdr:spPr>
    </xdr:pic>
    <xdr:clientData/>
  </xdr:twoCellAnchor>
  <xdr:twoCellAnchor>
    <xdr:from>
      <xdr:col>10</xdr:col>
      <xdr:colOff>123825</xdr:colOff>
      <xdr:row>22</xdr:row>
      <xdr:rowOff>85725</xdr:rowOff>
    </xdr:from>
    <xdr:to>
      <xdr:col>16</xdr:col>
      <xdr:colOff>123825</xdr:colOff>
      <xdr:row>36</xdr:row>
      <xdr:rowOff>161925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97B10E8D-FBFC-4FFF-B3DE-41389B0D6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21</xdr:row>
      <xdr:rowOff>152400</xdr:rowOff>
    </xdr:from>
    <xdr:to>
      <xdr:col>15</xdr:col>
      <xdr:colOff>600075</xdr:colOff>
      <xdr:row>24</xdr:row>
      <xdr:rowOff>9525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4152900"/>
          <a:ext cx="3686175" cy="42862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</xdr:col>
      <xdr:colOff>466725</xdr:colOff>
      <xdr:row>21</xdr:row>
      <xdr:rowOff>104775</xdr:rowOff>
    </xdr:from>
    <xdr:to>
      <xdr:col>10</xdr:col>
      <xdr:colOff>370420</xdr:colOff>
      <xdr:row>26</xdr:row>
      <xdr:rowOff>59678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90725" y="4105275"/>
          <a:ext cx="5999695" cy="907403"/>
        </a:xfrm>
        <a:prstGeom prst="rect">
          <a:avLst/>
        </a:prstGeom>
      </xdr:spPr>
    </xdr:pic>
    <xdr:clientData/>
  </xdr:twoCellAnchor>
  <xdr:twoCellAnchor>
    <xdr:from>
      <xdr:col>13</xdr:col>
      <xdr:colOff>704850</xdr:colOff>
      <xdr:row>13</xdr:row>
      <xdr:rowOff>85725</xdr:rowOff>
    </xdr:from>
    <xdr:to>
      <xdr:col>19</xdr:col>
      <xdr:colOff>704850</xdr:colOff>
      <xdr:row>27</xdr:row>
      <xdr:rowOff>161925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504825</xdr:colOff>
      <xdr:row>30</xdr:row>
      <xdr:rowOff>19050</xdr:rowOff>
    </xdr:from>
    <xdr:to>
      <xdr:col>15</xdr:col>
      <xdr:colOff>504825</xdr:colOff>
      <xdr:row>44</xdr:row>
      <xdr:rowOff>95250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76FAD38C-D5E5-4471-B33A-B3CD864C9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228600</xdr:colOff>
      <xdr:row>1</xdr:row>
      <xdr:rowOff>38100</xdr:rowOff>
    </xdr:from>
    <xdr:to>
      <xdr:col>13</xdr:col>
      <xdr:colOff>228600</xdr:colOff>
      <xdr:row>28</xdr:row>
      <xdr:rowOff>114600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1D824132-28C1-4F3B-948E-612479710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438150</xdr:colOff>
      <xdr:row>39</xdr:row>
      <xdr:rowOff>171450</xdr:rowOff>
    </xdr:from>
    <xdr:to>
      <xdr:col>8</xdr:col>
      <xdr:colOff>438150</xdr:colOff>
      <xdr:row>54</xdr:row>
      <xdr:rowOff>57150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C35A8B5F-38FC-4759-80E9-8DB1F0598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workbookViewId="0">
      <pane ySplit="3" topLeftCell="A4" activePane="bottomLeft" state="frozen"/>
      <selection pane="bottomLeft" activeCell="I5" sqref="I5"/>
    </sheetView>
  </sheetViews>
  <sheetFormatPr baseColWidth="10" defaultRowHeight="18.75"/>
  <cols>
    <col min="1" max="1" width="11.140625" style="7" bestFit="1" customWidth="1"/>
    <col min="2" max="2" width="8.42578125" style="8" bestFit="1" customWidth="1"/>
    <col min="3" max="3" width="10.140625" style="8" bestFit="1" customWidth="1"/>
    <col min="4" max="4" width="13.140625" style="8" bestFit="1" customWidth="1"/>
    <col min="5" max="5" width="16" style="8" bestFit="1" customWidth="1"/>
    <col min="6" max="6" width="11.5703125" style="8" bestFit="1" customWidth="1"/>
    <col min="7" max="7" width="16.5703125" style="8" bestFit="1" customWidth="1"/>
  </cols>
  <sheetData>
    <row r="1" spans="1:7" ht="192" customHeight="1"/>
    <row r="2" spans="1:7" ht="20.25">
      <c r="A2" s="23" t="s">
        <v>21</v>
      </c>
      <c r="B2" s="24">
        <v>50</v>
      </c>
    </row>
    <row r="3" spans="1:7" s="1" customFormat="1" ht="20.25">
      <c r="A3" s="19" t="s">
        <v>13</v>
      </c>
      <c r="B3" s="20" t="s">
        <v>22</v>
      </c>
      <c r="C3" s="20" t="s">
        <v>29</v>
      </c>
      <c r="D3" s="25" t="s">
        <v>27</v>
      </c>
      <c r="E3" s="26" t="s">
        <v>28</v>
      </c>
      <c r="F3" s="21" t="s">
        <v>26</v>
      </c>
      <c r="G3" s="22" t="s">
        <v>25</v>
      </c>
    </row>
    <row r="4" spans="1:7">
      <c r="A4" s="9">
        <v>1</v>
      </c>
      <c r="B4" s="10">
        <v>0</v>
      </c>
      <c r="C4" s="10">
        <v>50</v>
      </c>
      <c r="D4" s="27">
        <f t="shared" ref="D4:D18" si="0">C4-$B$2</f>
        <v>0</v>
      </c>
      <c r="E4" s="28" t="s">
        <v>14</v>
      </c>
      <c r="F4" s="11">
        <f>B4/(1/$E$22+B4/$E$23)</f>
        <v>0</v>
      </c>
      <c r="G4" s="12" t="s">
        <v>14</v>
      </c>
    </row>
    <row r="5" spans="1:7">
      <c r="A5" s="9">
        <v>2</v>
      </c>
      <c r="B5" s="10">
        <v>0.1</v>
      </c>
      <c r="C5" s="10">
        <v>95</v>
      </c>
      <c r="D5" s="27">
        <f t="shared" si="0"/>
        <v>45</v>
      </c>
      <c r="E5" s="29">
        <f t="shared" ref="E5:E18" si="1">B5/D5</f>
        <v>2.2222222222222222E-3</v>
      </c>
      <c r="F5" s="11">
        <f>B5/(1/$E$22+B5/$E$23)</f>
        <v>45.479302832244009</v>
      </c>
      <c r="G5" s="11">
        <f t="shared" ref="G5:G18" si="2">B5/F5</f>
        <v>2.1988023952095809E-3</v>
      </c>
    </row>
    <row r="6" spans="1:7">
      <c r="A6" s="9">
        <v>3</v>
      </c>
      <c r="B6" s="10">
        <v>0.2</v>
      </c>
      <c r="C6" s="10">
        <v>120</v>
      </c>
      <c r="D6" s="27">
        <f t="shared" si="0"/>
        <v>70</v>
      </c>
      <c r="E6" s="29">
        <f t="shared" si="1"/>
        <v>2.8571428571428571E-3</v>
      </c>
      <c r="F6" s="11">
        <f t="shared" ref="F6:F18" si="3">B6/(1/$E$22+B6/$E$23)</f>
        <v>71.489726027397253</v>
      </c>
      <c r="G6" s="11">
        <f t="shared" si="2"/>
        <v>2.797604790419162E-3</v>
      </c>
    </row>
    <row r="7" spans="1:7">
      <c r="A7" s="9">
        <v>4</v>
      </c>
      <c r="B7" s="10">
        <v>0.4</v>
      </c>
      <c r="C7" s="10">
        <v>150</v>
      </c>
      <c r="D7" s="27">
        <f t="shared" si="0"/>
        <v>100</v>
      </c>
      <c r="E7" s="29">
        <f t="shared" si="1"/>
        <v>4.0000000000000001E-3</v>
      </c>
      <c r="F7" s="11">
        <f t="shared" si="3"/>
        <v>100.11990407673862</v>
      </c>
      <c r="G7" s="11">
        <f t="shared" si="2"/>
        <v>3.9952095808383232E-3</v>
      </c>
    </row>
    <row r="8" spans="1:7">
      <c r="A8" s="9">
        <v>5</v>
      </c>
      <c r="B8" s="10">
        <v>0.6</v>
      </c>
      <c r="C8" s="10">
        <v>165</v>
      </c>
      <c r="D8" s="27">
        <f t="shared" si="0"/>
        <v>115</v>
      </c>
      <c r="E8" s="29">
        <f t="shared" si="1"/>
        <v>5.2173913043478256E-3</v>
      </c>
      <c r="F8" s="11">
        <f t="shared" si="3"/>
        <v>115.54428044280442</v>
      </c>
      <c r="G8" s="11">
        <f t="shared" si="2"/>
        <v>5.1928143712574853E-3</v>
      </c>
    </row>
    <row r="9" spans="1:7">
      <c r="A9" s="9">
        <v>6</v>
      </c>
      <c r="B9" s="10">
        <v>0.8</v>
      </c>
      <c r="C9" s="10">
        <v>175</v>
      </c>
      <c r="D9" s="27">
        <f t="shared" si="0"/>
        <v>125</v>
      </c>
      <c r="E9" s="29">
        <f t="shared" si="1"/>
        <v>6.4000000000000003E-3</v>
      </c>
      <c r="F9" s="11">
        <f t="shared" si="3"/>
        <v>125.18740629685159</v>
      </c>
      <c r="G9" s="11">
        <f t="shared" si="2"/>
        <v>6.3904191616766465E-3</v>
      </c>
    </row>
    <row r="10" spans="1:7">
      <c r="A10" s="9">
        <v>7</v>
      </c>
      <c r="B10" s="10">
        <v>1</v>
      </c>
      <c r="C10" s="10">
        <v>180</v>
      </c>
      <c r="D10" s="27">
        <f t="shared" si="0"/>
        <v>130</v>
      </c>
      <c r="E10" s="29">
        <f t="shared" si="1"/>
        <v>7.6923076923076927E-3</v>
      </c>
      <c r="F10" s="11">
        <f t="shared" si="3"/>
        <v>131.78661616161617</v>
      </c>
      <c r="G10" s="11">
        <f t="shared" si="2"/>
        <v>7.5880239520958077E-3</v>
      </c>
    </row>
    <row r="11" spans="1:7">
      <c r="A11" s="9">
        <v>8</v>
      </c>
      <c r="B11" s="10">
        <v>1.5</v>
      </c>
      <c r="C11" s="10">
        <v>190</v>
      </c>
      <c r="D11" s="27">
        <f t="shared" si="0"/>
        <v>140</v>
      </c>
      <c r="E11" s="29">
        <f t="shared" si="1"/>
        <v>1.0714285714285714E-2</v>
      </c>
      <c r="F11" s="11">
        <f t="shared" si="3"/>
        <v>141.74966047985512</v>
      </c>
      <c r="G11" s="11">
        <f t="shared" si="2"/>
        <v>1.0582035928143713E-2</v>
      </c>
    </row>
    <row r="12" spans="1:7">
      <c r="A12" s="9">
        <v>9</v>
      </c>
      <c r="B12" s="10">
        <v>2</v>
      </c>
      <c r="C12" s="10">
        <v>195</v>
      </c>
      <c r="D12" s="27">
        <f t="shared" si="0"/>
        <v>145</v>
      </c>
      <c r="E12" s="29">
        <f t="shared" si="1"/>
        <v>1.3793103448275862E-2</v>
      </c>
      <c r="F12" s="11">
        <f t="shared" si="3"/>
        <v>147.31827805222298</v>
      </c>
      <c r="G12" s="11">
        <f t="shared" si="2"/>
        <v>1.357604790419162E-2</v>
      </c>
    </row>
    <row r="13" spans="1:7">
      <c r="A13" s="9">
        <v>10</v>
      </c>
      <c r="B13" s="10">
        <v>2.5</v>
      </c>
      <c r="C13" s="10">
        <v>200</v>
      </c>
      <c r="D13" s="27">
        <f t="shared" si="0"/>
        <v>150</v>
      </c>
      <c r="E13" s="29">
        <f t="shared" si="1"/>
        <v>1.6666666666666666E-2</v>
      </c>
      <c r="F13" s="11">
        <f t="shared" si="3"/>
        <v>150.87453021104363</v>
      </c>
      <c r="G13" s="11">
        <f t="shared" si="2"/>
        <v>1.6570059880239522E-2</v>
      </c>
    </row>
    <row r="14" spans="1:7">
      <c r="A14" s="9">
        <v>11</v>
      </c>
      <c r="B14" s="10">
        <v>3</v>
      </c>
      <c r="C14" s="10">
        <v>204</v>
      </c>
      <c r="D14" s="27">
        <f t="shared" si="0"/>
        <v>154</v>
      </c>
      <c r="E14" s="29">
        <f t="shared" si="1"/>
        <v>1.948051948051948E-2</v>
      </c>
      <c r="F14" s="11">
        <f t="shared" si="3"/>
        <v>153.34231145935357</v>
      </c>
      <c r="G14" s="11">
        <f t="shared" si="2"/>
        <v>1.9564071856287425E-2</v>
      </c>
    </row>
    <row r="15" spans="1:7">
      <c r="A15" s="9">
        <v>12</v>
      </c>
      <c r="B15" s="10">
        <v>3.5</v>
      </c>
      <c r="C15" s="10">
        <v>205</v>
      </c>
      <c r="D15" s="27">
        <f t="shared" si="0"/>
        <v>155</v>
      </c>
      <c r="E15" s="29">
        <f t="shared" si="1"/>
        <v>2.2580645161290321E-2</v>
      </c>
      <c r="F15" s="11">
        <f t="shared" si="3"/>
        <v>155.15502229772775</v>
      </c>
      <c r="G15" s="11">
        <f t="shared" si="2"/>
        <v>2.2558083832335329E-2</v>
      </c>
    </row>
    <row r="16" spans="1:7">
      <c r="A16" s="9">
        <v>13</v>
      </c>
      <c r="B16" s="10">
        <v>4</v>
      </c>
      <c r="C16" s="10">
        <v>206</v>
      </c>
      <c r="D16" s="27">
        <f t="shared" si="0"/>
        <v>156</v>
      </c>
      <c r="E16" s="29">
        <f t="shared" si="1"/>
        <v>2.564102564102564E-2</v>
      </c>
      <c r="F16" s="11">
        <f t="shared" si="3"/>
        <v>156.5429321334833</v>
      </c>
      <c r="G16" s="11">
        <f t="shared" si="2"/>
        <v>2.5552095808383236E-2</v>
      </c>
    </row>
    <row r="17" spans="1:7">
      <c r="A17" s="9">
        <v>14</v>
      </c>
      <c r="B17" s="10">
        <v>4.5</v>
      </c>
      <c r="C17" s="10">
        <v>207</v>
      </c>
      <c r="D17" s="27">
        <f t="shared" si="0"/>
        <v>157</v>
      </c>
      <c r="E17" s="29">
        <f t="shared" si="1"/>
        <v>2.8662420382165606E-2</v>
      </c>
      <c r="F17" s="11">
        <f t="shared" si="3"/>
        <v>157.63970464843095</v>
      </c>
      <c r="G17" s="11">
        <f t="shared" si="2"/>
        <v>2.8546107784431136E-2</v>
      </c>
    </row>
    <row r="18" spans="1:7">
      <c r="A18" s="9">
        <v>15</v>
      </c>
      <c r="B18" s="10">
        <v>5</v>
      </c>
      <c r="C18" s="10">
        <v>208</v>
      </c>
      <c r="D18" s="27">
        <f t="shared" si="0"/>
        <v>158</v>
      </c>
      <c r="E18" s="29">
        <f t="shared" si="1"/>
        <v>3.1645569620253167E-2</v>
      </c>
      <c r="F18" s="11">
        <f t="shared" si="3"/>
        <v>158.52825030376673</v>
      </c>
      <c r="G18" s="11">
        <f t="shared" si="2"/>
        <v>3.1540119760479039E-2</v>
      </c>
    </row>
    <row r="19" spans="1:7">
      <c r="D19" s="13" t="s">
        <v>17</v>
      </c>
      <c r="E19" s="30">
        <f>ROUND(SLOPE(E5:E18,$B5:$B18),4)</f>
        <v>6.0000000000000001E-3</v>
      </c>
      <c r="F19" s="14"/>
      <c r="G19" s="15">
        <f>ROUND(SLOPE(G5:G18,$B5:$B18),4)</f>
        <v>6.0000000000000001E-3</v>
      </c>
    </row>
    <row r="20" spans="1:7">
      <c r="D20" s="13" t="s">
        <v>18</v>
      </c>
      <c r="E20" s="30">
        <f>ROUND(INTERCEPT(E5:E18,$B5:$B18),4)</f>
        <v>1.6000000000000001E-3</v>
      </c>
      <c r="F20" s="14"/>
      <c r="G20" s="15">
        <f>ROUND(INTERCEPT(G5:G18,$B5:$B18),4)</f>
        <v>1.6000000000000001E-3</v>
      </c>
    </row>
    <row r="22" spans="1:7" ht="20.25">
      <c r="C22" s="16"/>
      <c r="D22" s="13" t="s">
        <v>24</v>
      </c>
      <c r="E22" s="17">
        <f>ROUND(1/E20,2)</f>
        <v>625</v>
      </c>
      <c r="F22" s="14" t="s">
        <v>15</v>
      </c>
    </row>
    <row r="23" spans="1:7" ht="20.25">
      <c r="D23" s="13" t="s">
        <v>23</v>
      </c>
      <c r="E23" s="17">
        <f>ROUND(1/E19,0)</f>
        <v>167</v>
      </c>
      <c r="F23" s="14" t="s">
        <v>15</v>
      </c>
    </row>
    <row r="25" spans="1:7">
      <c r="D25" s="13"/>
    </row>
    <row r="26" spans="1:7">
      <c r="D26" s="8" t="s">
        <v>16</v>
      </c>
      <c r="E26"/>
    </row>
    <row r="27" spans="1:7">
      <c r="D27" s="18">
        <v>0</v>
      </c>
      <c r="E27" s="4">
        <f>E23</f>
        <v>167</v>
      </c>
    </row>
    <row r="28" spans="1:7">
      <c r="D28" s="18">
        <f>B18</f>
        <v>5</v>
      </c>
      <c r="E28" s="4">
        <f>E27</f>
        <v>167</v>
      </c>
    </row>
  </sheetData>
  <pageMargins left="0.7" right="0.7" top="0.75" bottom="0.75" header="0.3" footer="0.3"/>
  <pageSetup paperSize="9" orientation="portrait" r:id="rId1"/>
  <ignoredErrors>
    <ignoredError sqref="E19:E20 G19:G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workbookViewId="0">
      <selection activeCell="I29" sqref="I29"/>
    </sheetView>
  </sheetViews>
  <sheetFormatPr baseColWidth="10" defaultRowHeight="15"/>
  <sheetData>
    <row r="1" spans="1:7">
      <c r="A1" t="s">
        <v>0</v>
      </c>
      <c r="B1">
        <v>1000</v>
      </c>
    </row>
    <row r="2" spans="1:7">
      <c r="A2" t="s">
        <v>1</v>
      </c>
      <c r="B2">
        <v>2</v>
      </c>
    </row>
    <row r="4" spans="1:7">
      <c r="A4" s="5" t="s">
        <v>2</v>
      </c>
      <c r="B4">
        <v>50</v>
      </c>
      <c r="C4">
        <v>25</v>
      </c>
      <c r="D4">
        <f>$B$1*100*POWER(B4/100,$B$2)/1000</f>
        <v>25</v>
      </c>
    </row>
    <row r="5" spans="1:7">
      <c r="A5" t="s">
        <v>3</v>
      </c>
      <c r="B5">
        <v>100</v>
      </c>
      <c r="C5">
        <v>100</v>
      </c>
      <c r="D5">
        <f>$B$1*100*POWER(B5/100,$B$2)/1000</f>
        <v>100</v>
      </c>
      <c r="F5">
        <v>150</v>
      </c>
      <c r="G5">
        <f>$B$1*100*POWER(F5/100,$B$2)/1000</f>
        <v>225</v>
      </c>
    </row>
    <row r="6" spans="1:7">
      <c r="A6" t="s">
        <v>4</v>
      </c>
      <c r="B6">
        <v>200</v>
      </c>
      <c r="C6">
        <v>400</v>
      </c>
      <c r="D6">
        <f>$B$1*100*POWER(B6/100,$B$2)/1000</f>
        <v>400</v>
      </c>
    </row>
    <row r="8" spans="1:7">
      <c r="A8">
        <v>0</v>
      </c>
      <c r="B8">
        <f t="shared" ref="B8:B39" si="0">$B$1*100*POWER(A8/100,$B$2)/1000</f>
        <v>0</v>
      </c>
    </row>
    <row r="9" spans="1:7">
      <c r="A9">
        <v>5</v>
      </c>
      <c r="B9">
        <f t="shared" si="0"/>
        <v>0.25000000000000006</v>
      </c>
    </row>
    <row r="10" spans="1:7">
      <c r="A10">
        <v>10</v>
      </c>
      <c r="B10">
        <f t="shared" si="0"/>
        <v>1.0000000000000002</v>
      </c>
    </row>
    <row r="11" spans="1:7">
      <c r="A11">
        <v>15</v>
      </c>
      <c r="B11">
        <f t="shared" si="0"/>
        <v>2.25</v>
      </c>
    </row>
    <row r="12" spans="1:7">
      <c r="A12">
        <v>20</v>
      </c>
      <c r="B12">
        <f t="shared" si="0"/>
        <v>4.0000000000000009</v>
      </c>
    </row>
    <row r="13" spans="1:7">
      <c r="A13">
        <v>25</v>
      </c>
      <c r="B13">
        <f t="shared" si="0"/>
        <v>6.25</v>
      </c>
    </row>
    <row r="14" spans="1:7">
      <c r="A14">
        <v>30</v>
      </c>
      <c r="B14">
        <f t="shared" si="0"/>
        <v>9</v>
      </c>
      <c r="F14">
        <f>F5</f>
        <v>150</v>
      </c>
      <c r="G14">
        <v>0</v>
      </c>
    </row>
    <row r="15" spans="1:7">
      <c r="A15">
        <v>35</v>
      </c>
      <c r="B15">
        <f t="shared" si="0"/>
        <v>12.249999999999998</v>
      </c>
      <c r="F15">
        <f>F14</f>
        <v>150</v>
      </c>
      <c r="G15">
        <f>$B$1*100*POWER(F15/100,$B$2)/1000</f>
        <v>225</v>
      </c>
    </row>
    <row r="16" spans="1:7">
      <c r="A16">
        <v>40</v>
      </c>
      <c r="B16">
        <f t="shared" si="0"/>
        <v>16.000000000000004</v>
      </c>
    </row>
    <row r="17" spans="1:9">
      <c r="A17">
        <v>45</v>
      </c>
      <c r="B17">
        <f t="shared" si="0"/>
        <v>20.25</v>
      </c>
      <c r="F17">
        <v>0</v>
      </c>
      <c r="G17">
        <f>$B$1*100*POWER(F18/100,$B$2)/1000</f>
        <v>225</v>
      </c>
    </row>
    <row r="18" spans="1:9">
      <c r="A18">
        <v>50</v>
      </c>
      <c r="B18">
        <f t="shared" si="0"/>
        <v>25</v>
      </c>
      <c r="F18">
        <f>F5</f>
        <v>150</v>
      </c>
      <c r="G18">
        <f>$B$1*100*POWER(F18/100,$B$2)/1000</f>
        <v>225</v>
      </c>
    </row>
    <row r="19" spans="1:9">
      <c r="A19">
        <v>55</v>
      </c>
      <c r="B19">
        <f t="shared" si="0"/>
        <v>30.250000000000004</v>
      </c>
    </row>
    <row r="20" spans="1:9">
      <c r="A20">
        <v>60</v>
      </c>
      <c r="B20">
        <f t="shared" si="0"/>
        <v>36</v>
      </c>
    </row>
    <row r="21" spans="1:9">
      <c r="A21">
        <v>65</v>
      </c>
      <c r="B21">
        <f t="shared" si="0"/>
        <v>42.250000000000007</v>
      </c>
    </row>
    <row r="22" spans="1:9">
      <c r="A22">
        <v>70</v>
      </c>
      <c r="B22">
        <f t="shared" si="0"/>
        <v>48.999999999999993</v>
      </c>
    </row>
    <row r="23" spans="1:9">
      <c r="A23">
        <v>75</v>
      </c>
      <c r="B23">
        <f t="shared" si="0"/>
        <v>56.25</v>
      </c>
    </row>
    <row r="24" spans="1:9">
      <c r="A24">
        <v>80</v>
      </c>
      <c r="B24">
        <f t="shared" si="0"/>
        <v>64.000000000000014</v>
      </c>
    </row>
    <row r="25" spans="1:9">
      <c r="A25">
        <v>85</v>
      </c>
      <c r="B25">
        <f t="shared" si="0"/>
        <v>72.249999999999986</v>
      </c>
    </row>
    <row r="26" spans="1:9">
      <c r="A26">
        <v>90</v>
      </c>
      <c r="B26">
        <f t="shared" si="0"/>
        <v>81</v>
      </c>
    </row>
    <row r="27" spans="1:9">
      <c r="A27">
        <v>95</v>
      </c>
      <c r="B27">
        <f t="shared" si="0"/>
        <v>90.25</v>
      </c>
    </row>
    <row r="28" spans="1:9">
      <c r="A28">
        <v>100</v>
      </c>
      <c r="B28">
        <f t="shared" si="0"/>
        <v>100</v>
      </c>
    </row>
    <row r="29" spans="1:9">
      <c r="A29">
        <v>105</v>
      </c>
      <c r="B29">
        <f t="shared" si="0"/>
        <v>110.25</v>
      </c>
    </row>
    <row r="30" spans="1:9">
      <c r="A30">
        <v>110</v>
      </c>
      <c r="B30">
        <f t="shared" si="0"/>
        <v>121.00000000000001</v>
      </c>
    </row>
    <row r="31" spans="1:9">
      <c r="A31">
        <v>115</v>
      </c>
      <c r="B31">
        <f t="shared" si="0"/>
        <v>132.24999999999997</v>
      </c>
      <c r="F31" s="1" t="s">
        <v>11</v>
      </c>
      <c r="G31" s="1" t="s">
        <v>12</v>
      </c>
      <c r="H31" s="1" t="s">
        <v>19</v>
      </c>
      <c r="I31" s="1" t="s">
        <v>20</v>
      </c>
    </row>
    <row r="32" spans="1:9">
      <c r="A32">
        <v>120</v>
      </c>
      <c r="B32">
        <f t="shared" si="0"/>
        <v>144</v>
      </c>
      <c r="F32">
        <v>0.5</v>
      </c>
      <c r="G32">
        <v>250</v>
      </c>
      <c r="H32" s="3">
        <f>LOG(F32)</f>
        <v>-0.3010299956639812</v>
      </c>
      <c r="I32" s="3">
        <f>LOG(G32)</f>
        <v>2.3979400086720375</v>
      </c>
    </row>
    <row r="33" spans="1:9">
      <c r="A33">
        <v>125</v>
      </c>
      <c r="B33">
        <f t="shared" si="0"/>
        <v>156.25</v>
      </c>
      <c r="F33">
        <v>1</v>
      </c>
      <c r="G33">
        <v>1000</v>
      </c>
      <c r="H33" s="3">
        <f t="shared" ref="H33:I34" si="1">LOG(F33)</f>
        <v>0</v>
      </c>
      <c r="I33" s="3">
        <f t="shared" si="1"/>
        <v>3</v>
      </c>
    </row>
    <row r="34" spans="1:9">
      <c r="A34">
        <v>130</v>
      </c>
      <c r="B34">
        <f t="shared" si="0"/>
        <v>169.00000000000003</v>
      </c>
      <c r="F34">
        <v>2</v>
      </c>
      <c r="G34">
        <v>4000</v>
      </c>
      <c r="H34" s="3">
        <f t="shared" si="1"/>
        <v>0.3010299956639812</v>
      </c>
      <c r="I34" s="3">
        <f t="shared" si="1"/>
        <v>3.6020599913279625</v>
      </c>
    </row>
    <row r="35" spans="1:9">
      <c r="A35">
        <v>135</v>
      </c>
      <c r="B35">
        <f t="shared" si="0"/>
        <v>182.25000000000003</v>
      </c>
      <c r="H35" s="3"/>
      <c r="I35" s="3"/>
    </row>
    <row r="36" spans="1:9">
      <c r="A36">
        <v>140</v>
      </c>
      <c r="B36">
        <f t="shared" si="0"/>
        <v>195.99999999999997</v>
      </c>
      <c r="H36" s="3"/>
      <c r="I36" s="3"/>
    </row>
    <row r="37" spans="1:9">
      <c r="A37">
        <v>145</v>
      </c>
      <c r="B37">
        <f t="shared" si="0"/>
        <v>210.25</v>
      </c>
      <c r="H37" s="3"/>
      <c r="I37" s="3"/>
    </row>
    <row r="38" spans="1:9">
      <c r="A38">
        <v>150</v>
      </c>
      <c r="B38">
        <f t="shared" si="0"/>
        <v>225</v>
      </c>
    </row>
    <row r="39" spans="1:9">
      <c r="A39">
        <v>155</v>
      </c>
      <c r="B39">
        <f t="shared" si="0"/>
        <v>240.25000000000003</v>
      </c>
    </row>
    <row r="40" spans="1:9">
      <c r="A40">
        <v>160</v>
      </c>
      <c r="B40">
        <f t="shared" ref="B40:B71" si="2">$B$1*100*POWER(A40/100,$B$2)/1000</f>
        <v>256.00000000000006</v>
      </c>
    </row>
    <row r="41" spans="1:9">
      <c r="A41">
        <v>165</v>
      </c>
      <c r="B41">
        <f t="shared" si="2"/>
        <v>272.24999999999994</v>
      </c>
    </row>
    <row r="42" spans="1:9">
      <c r="A42">
        <v>170</v>
      </c>
      <c r="B42">
        <f t="shared" si="2"/>
        <v>288.99999999999994</v>
      </c>
    </row>
    <row r="43" spans="1:9">
      <c r="A43">
        <v>175</v>
      </c>
      <c r="B43">
        <f t="shared" si="2"/>
        <v>306.25</v>
      </c>
    </row>
    <row r="44" spans="1:9">
      <c r="A44">
        <v>180</v>
      </c>
      <c r="B44">
        <f t="shared" si="2"/>
        <v>324</v>
      </c>
    </row>
    <row r="45" spans="1:9">
      <c r="A45">
        <v>185</v>
      </c>
      <c r="B45">
        <f t="shared" si="2"/>
        <v>342.25000000000006</v>
      </c>
    </row>
    <row r="46" spans="1:9">
      <c r="A46">
        <v>190</v>
      </c>
      <c r="B46">
        <f t="shared" si="2"/>
        <v>361</v>
      </c>
    </row>
    <row r="47" spans="1:9">
      <c r="A47">
        <v>195</v>
      </c>
      <c r="B47">
        <f t="shared" si="2"/>
        <v>380.25</v>
      </c>
    </row>
    <row r="48" spans="1:9">
      <c r="A48">
        <v>200</v>
      </c>
      <c r="B48">
        <f t="shared" si="2"/>
        <v>400</v>
      </c>
    </row>
    <row r="49" spans="1:2">
      <c r="A49">
        <v>205</v>
      </c>
      <c r="B49">
        <f t="shared" si="2"/>
        <v>420.24999999999994</v>
      </c>
    </row>
    <row r="50" spans="1:2">
      <c r="A50">
        <v>210</v>
      </c>
      <c r="B50">
        <f t="shared" si="2"/>
        <v>441</v>
      </c>
    </row>
    <row r="51" spans="1:2">
      <c r="A51">
        <v>215</v>
      </c>
      <c r="B51">
        <f t="shared" si="2"/>
        <v>462.24999999999994</v>
      </c>
    </row>
    <row r="52" spans="1:2">
      <c r="A52">
        <v>220</v>
      </c>
      <c r="B52">
        <f t="shared" si="2"/>
        <v>484.00000000000006</v>
      </c>
    </row>
    <row r="53" spans="1:2">
      <c r="A53">
        <v>225</v>
      </c>
      <c r="B53">
        <f t="shared" si="2"/>
        <v>506.25</v>
      </c>
    </row>
    <row r="54" spans="1:2">
      <c r="A54">
        <v>230</v>
      </c>
      <c r="B54">
        <f t="shared" si="2"/>
        <v>528.99999999999989</v>
      </c>
    </row>
    <row r="55" spans="1:2">
      <c r="A55">
        <v>235</v>
      </c>
      <c r="B55">
        <f t="shared" si="2"/>
        <v>552.25000000000011</v>
      </c>
    </row>
    <row r="56" spans="1:2">
      <c r="A56">
        <v>240</v>
      </c>
      <c r="B56">
        <f t="shared" si="2"/>
        <v>576</v>
      </c>
    </row>
    <row r="57" spans="1:2">
      <c r="A57">
        <v>245</v>
      </c>
      <c r="B57">
        <f t="shared" si="2"/>
        <v>600.25000000000011</v>
      </c>
    </row>
    <row r="58" spans="1:2">
      <c r="A58">
        <v>250</v>
      </c>
      <c r="B58">
        <f t="shared" si="2"/>
        <v>625</v>
      </c>
    </row>
    <row r="59" spans="1:2">
      <c r="A59">
        <v>255</v>
      </c>
      <c r="B59">
        <f t="shared" si="2"/>
        <v>650.25</v>
      </c>
    </row>
    <row r="60" spans="1:2">
      <c r="A60">
        <v>260</v>
      </c>
      <c r="B60">
        <f t="shared" si="2"/>
        <v>676.00000000000011</v>
      </c>
    </row>
    <row r="61" spans="1:2">
      <c r="A61">
        <v>265</v>
      </c>
      <c r="B61">
        <f t="shared" si="2"/>
        <v>702.25</v>
      </c>
    </row>
    <row r="62" spans="1:2">
      <c r="A62">
        <v>270</v>
      </c>
      <c r="B62">
        <f t="shared" si="2"/>
        <v>729.00000000000011</v>
      </c>
    </row>
    <row r="63" spans="1:2">
      <c r="A63">
        <v>275</v>
      </c>
      <c r="B63">
        <f t="shared" si="2"/>
        <v>756.25</v>
      </c>
    </row>
    <row r="64" spans="1:2">
      <c r="A64">
        <v>280</v>
      </c>
      <c r="B64">
        <f t="shared" si="2"/>
        <v>783.99999999999989</v>
      </c>
    </row>
    <row r="65" spans="1:2">
      <c r="A65">
        <v>285</v>
      </c>
      <c r="B65">
        <f t="shared" si="2"/>
        <v>812.25</v>
      </c>
    </row>
    <row r="66" spans="1:2">
      <c r="A66">
        <v>290</v>
      </c>
      <c r="B66">
        <f t="shared" si="2"/>
        <v>841</v>
      </c>
    </row>
    <row r="67" spans="1:2">
      <c r="A67">
        <v>295</v>
      </c>
      <c r="B67">
        <f t="shared" si="2"/>
        <v>870.25</v>
      </c>
    </row>
    <row r="68" spans="1:2">
      <c r="A68">
        <v>300</v>
      </c>
      <c r="B68">
        <f t="shared" si="2"/>
        <v>900</v>
      </c>
    </row>
    <row r="69" spans="1:2">
      <c r="A69">
        <v>305</v>
      </c>
      <c r="B69">
        <f t="shared" si="2"/>
        <v>930.24999999999989</v>
      </c>
    </row>
    <row r="70" spans="1:2">
      <c r="A70">
        <v>310</v>
      </c>
      <c r="B70">
        <f t="shared" si="2"/>
        <v>961.00000000000011</v>
      </c>
    </row>
    <row r="71" spans="1:2">
      <c r="A71">
        <v>315</v>
      </c>
      <c r="B71">
        <f t="shared" si="2"/>
        <v>992.25</v>
      </c>
    </row>
    <row r="72" spans="1:2">
      <c r="A72">
        <v>320</v>
      </c>
      <c r="B72">
        <f t="shared" ref="B72:B88" si="3">$B$1*100*POWER(A72/100,$B$2)/1000</f>
        <v>1024.0000000000002</v>
      </c>
    </row>
    <row r="73" spans="1:2">
      <c r="A73">
        <v>325</v>
      </c>
      <c r="B73">
        <f t="shared" si="3"/>
        <v>1056.25</v>
      </c>
    </row>
    <row r="74" spans="1:2">
      <c r="A74">
        <v>330</v>
      </c>
      <c r="B74">
        <f t="shared" si="3"/>
        <v>1088.9999999999998</v>
      </c>
    </row>
    <row r="75" spans="1:2">
      <c r="A75">
        <v>335</v>
      </c>
      <c r="B75">
        <f t="shared" si="3"/>
        <v>1122.25</v>
      </c>
    </row>
    <row r="76" spans="1:2">
      <c r="A76">
        <v>340</v>
      </c>
      <c r="B76">
        <f t="shared" si="3"/>
        <v>1155.9999999999998</v>
      </c>
    </row>
    <row r="77" spans="1:2">
      <c r="A77">
        <v>345</v>
      </c>
      <c r="B77">
        <f t="shared" si="3"/>
        <v>1190.2500000000002</v>
      </c>
    </row>
    <row r="78" spans="1:2">
      <c r="A78">
        <v>350</v>
      </c>
      <c r="B78">
        <f t="shared" si="3"/>
        <v>1225</v>
      </c>
    </row>
    <row r="79" spans="1:2">
      <c r="A79">
        <v>355</v>
      </c>
      <c r="B79">
        <f t="shared" si="3"/>
        <v>1260.25</v>
      </c>
    </row>
    <row r="80" spans="1:2">
      <c r="A80">
        <v>360</v>
      </c>
      <c r="B80">
        <f t="shared" si="3"/>
        <v>1296</v>
      </c>
    </row>
    <row r="81" spans="1:2">
      <c r="A81">
        <v>365</v>
      </c>
      <c r="B81">
        <f t="shared" si="3"/>
        <v>1332.25</v>
      </c>
    </row>
    <row r="82" spans="1:2">
      <c r="A82">
        <v>370</v>
      </c>
      <c r="B82">
        <f t="shared" si="3"/>
        <v>1369.0000000000002</v>
      </c>
    </row>
    <row r="83" spans="1:2">
      <c r="A83">
        <v>375</v>
      </c>
      <c r="B83">
        <f t="shared" si="3"/>
        <v>1406.25</v>
      </c>
    </row>
    <row r="84" spans="1:2">
      <c r="A84">
        <v>380</v>
      </c>
      <c r="B84">
        <f t="shared" si="3"/>
        <v>1444</v>
      </c>
    </row>
    <row r="85" spans="1:2">
      <c r="A85">
        <v>385</v>
      </c>
      <c r="B85">
        <f t="shared" si="3"/>
        <v>1482.2500000000002</v>
      </c>
    </row>
    <row r="86" spans="1:2">
      <c r="A86">
        <v>390</v>
      </c>
      <c r="B86">
        <f t="shared" si="3"/>
        <v>1521</v>
      </c>
    </row>
    <row r="87" spans="1:2">
      <c r="A87">
        <v>395</v>
      </c>
      <c r="B87">
        <f t="shared" si="3"/>
        <v>1560.25</v>
      </c>
    </row>
    <row r="88" spans="1:2">
      <c r="A88">
        <v>400</v>
      </c>
      <c r="B88">
        <f t="shared" si="3"/>
        <v>1600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topLeftCell="A25" zoomScaleNormal="100" workbookViewId="0">
      <selection activeCell="K48" sqref="K48"/>
    </sheetView>
  </sheetViews>
  <sheetFormatPr baseColWidth="10" defaultRowHeight="15"/>
  <sheetData>
    <row r="1" spans="1:6">
      <c r="A1" t="s">
        <v>0</v>
      </c>
      <c r="B1">
        <v>800</v>
      </c>
    </row>
    <row r="2" spans="1:6">
      <c r="A2" t="s">
        <v>1</v>
      </c>
      <c r="B2">
        <v>3</v>
      </c>
    </row>
    <row r="3" spans="1:6">
      <c r="A3" s="1" t="s">
        <v>8</v>
      </c>
      <c r="B3" s="1" t="s">
        <v>9</v>
      </c>
    </row>
    <row r="4" spans="1:6">
      <c r="A4">
        <v>25</v>
      </c>
      <c r="B4" s="2" t="s">
        <v>10</v>
      </c>
      <c r="C4">
        <f>$B$1*100*POWER(A4/100,$B$2)/1000</f>
        <v>1.25</v>
      </c>
      <c r="D4" t="s">
        <v>2</v>
      </c>
    </row>
    <row r="5" spans="1:6">
      <c r="A5">
        <v>50</v>
      </c>
      <c r="B5">
        <v>10</v>
      </c>
      <c r="C5">
        <f t="shared" ref="C5:C9" si="0">$B$1*100*POWER(A5/100,$B$2)/1000</f>
        <v>10</v>
      </c>
      <c r="D5" t="s">
        <v>3</v>
      </c>
      <c r="E5">
        <v>165</v>
      </c>
      <c r="F5">
        <f>$B$1*100*POWER(E5/100,$B$2)/1000</f>
        <v>359.37</v>
      </c>
    </row>
    <row r="6" spans="1:6">
      <c r="A6">
        <v>75</v>
      </c>
      <c r="B6">
        <v>33.75</v>
      </c>
      <c r="C6">
        <f t="shared" si="0"/>
        <v>33.75</v>
      </c>
      <c r="D6" t="s">
        <v>4</v>
      </c>
    </row>
    <row r="7" spans="1:6">
      <c r="A7">
        <v>100</v>
      </c>
      <c r="B7">
        <v>80</v>
      </c>
      <c r="C7">
        <f t="shared" si="0"/>
        <v>80</v>
      </c>
      <c r="D7" t="s">
        <v>5</v>
      </c>
    </row>
    <row r="8" spans="1:6">
      <c r="A8">
        <v>125</v>
      </c>
      <c r="B8">
        <v>156.25</v>
      </c>
      <c r="C8">
        <f t="shared" si="0"/>
        <v>156.25</v>
      </c>
      <c r="D8" t="s">
        <v>6</v>
      </c>
    </row>
    <row r="9" spans="1:6">
      <c r="A9">
        <v>150</v>
      </c>
      <c r="B9">
        <v>270</v>
      </c>
      <c r="C9">
        <f t="shared" si="0"/>
        <v>270</v>
      </c>
      <c r="D9" t="s">
        <v>7</v>
      </c>
    </row>
    <row r="13" spans="1:6">
      <c r="A13">
        <v>0</v>
      </c>
      <c r="B13">
        <f>$B$1*100*POWER(A13/100,$B$2)/1000</f>
        <v>0</v>
      </c>
    </row>
    <row r="14" spans="1:6">
      <c r="A14">
        <v>5</v>
      </c>
      <c r="B14">
        <f t="shared" ref="B14:B48" si="1">$B$1*100*POWER(A14/100,$B$2)/1000</f>
        <v>1.0000000000000002E-2</v>
      </c>
      <c r="E14">
        <v>165</v>
      </c>
      <c r="F14">
        <v>0</v>
      </c>
    </row>
    <row r="15" spans="1:6">
      <c r="A15">
        <v>10</v>
      </c>
      <c r="B15">
        <f t="shared" si="1"/>
        <v>8.0000000000000016E-2</v>
      </c>
      <c r="E15">
        <v>165</v>
      </c>
      <c r="F15">
        <f>$B$1*100*POWER(E15/100,$B$2)/1000</f>
        <v>359.37</v>
      </c>
    </row>
    <row r="16" spans="1:6">
      <c r="A16">
        <v>15</v>
      </c>
      <c r="B16">
        <f t="shared" si="1"/>
        <v>0.27</v>
      </c>
    </row>
    <row r="17" spans="1:8">
      <c r="A17">
        <v>20</v>
      </c>
      <c r="B17">
        <f t="shared" si="1"/>
        <v>0.64000000000000012</v>
      </c>
      <c r="E17">
        <v>0</v>
      </c>
      <c r="F17">
        <f>$B$1*100*POWER(E18/100,$B$2)/1000</f>
        <v>359.37</v>
      </c>
    </row>
    <row r="18" spans="1:8">
      <c r="A18">
        <v>25</v>
      </c>
      <c r="B18">
        <f t="shared" si="1"/>
        <v>1.25</v>
      </c>
      <c r="E18">
        <f>E5</f>
        <v>165</v>
      </c>
      <c r="F18">
        <f>$B$1*100*POWER(E18/100,$B$2)/1000</f>
        <v>359.37</v>
      </c>
    </row>
    <row r="19" spans="1:8">
      <c r="A19">
        <v>30</v>
      </c>
      <c r="B19">
        <f t="shared" si="1"/>
        <v>2.16</v>
      </c>
    </row>
    <row r="20" spans="1:8">
      <c r="A20">
        <v>35</v>
      </c>
      <c r="B20">
        <f t="shared" si="1"/>
        <v>3.4299999999999993</v>
      </c>
    </row>
    <row r="21" spans="1:8">
      <c r="A21">
        <v>40</v>
      </c>
      <c r="B21">
        <f t="shared" si="1"/>
        <v>5.120000000000001</v>
      </c>
    </row>
    <row r="22" spans="1:8">
      <c r="A22">
        <v>45</v>
      </c>
      <c r="B22">
        <f t="shared" si="1"/>
        <v>7.2900000000000009</v>
      </c>
    </row>
    <row r="23" spans="1:8">
      <c r="A23">
        <v>50</v>
      </c>
      <c r="B23">
        <f t="shared" si="1"/>
        <v>10</v>
      </c>
    </row>
    <row r="24" spans="1:8">
      <c r="A24">
        <v>55</v>
      </c>
      <c r="B24">
        <f t="shared" si="1"/>
        <v>13.310000000000004</v>
      </c>
    </row>
    <row r="25" spans="1:8">
      <c r="A25">
        <v>60</v>
      </c>
      <c r="B25">
        <f t="shared" si="1"/>
        <v>17.28</v>
      </c>
    </row>
    <row r="26" spans="1:8">
      <c r="A26">
        <v>65</v>
      </c>
      <c r="B26">
        <f t="shared" si="1"/>
        <v>21.970000000000002</v>
      </c>
    </row>
    <row r="27" spans="1:8">
      <c r="A27">
        <v>70</v>
      </c>
      <c r="B27">
        <f t="shared" si="1"/>
        <v>27.439999999999994</v>
      </c>
    </row>
    <row r="28" spans="1:8">
      <c r="A28">
        <v>75</v>
      </c>
      <c r="B28">
        <f t="shared" si="1"/>
        <v>33.75</v>
      </c>
    </row>
    <row r="29" spans="1:8">
      <c r="A29">
        <v>80</v>
      </c>
      <c r="B29">
        <f t="shared" si="1"/>
        <v>40.960000000000008</v>
      </c>
    </row>
    <row r="30" spans="1:8">
      <c r="A30">
        <v>85</v>
      </c>
      <c r="B30">
        <f t="shared" si="1"/>
        <v>49.129999999999995</v>
      </c>
    </row>
    <row r="31" spans="1:8">
      <c r="A31">
        <v>90</v>
      </c>
      <c r="B31">
        <f t="shared" si="1"/>
        <v>58.320000000000007</v>
      </c>
      <c r="E31" s="1" t="s">
        <v>11</v>
      </c>
      <c r="F31" s="1" t="s">
        <v>12</v>
      </c>
      <c r="G31" s="1" t="s">
        <v>19</v>
      </c>
      <c r="H31" s="1" t="s">
        <v>20</v>
      </c>
    </row>
    <row r="32" spans="1:8">
      <c r="A32">
        <v>95</v>
      </c>
      <c r="B32">
        <f t="shared" si="1"/>
        <v>68.589999999999989</v>
      </c>
      <c r="E32">
        <v>0.25</v>
      </c>
      <c r="F32">
        <v>12.5</v>
      </c>
      <c r="G32" s="6">
        <f>LOG(E32)</f>
        <v>-0.6020599913279624</v>
      </c>
      <c r="H32" s="6">
        <f>LOG(F32)</f>
        <v>1.0969100130080565</v>
      </c>
    </row>
    <row r="33" spans="1:8">
      <c r="A33">
        <v>100</v>
      </c>
      <c r="B33">
        <f t="shared" si="1"/>
        <v>80</v>
      </c>
      <c r="E33">
        <v>0.5</v>
      </c>
      <c r="F33">
        <v>100</v>
      </c>
      <c r="G33" s="6">
        <f t="shared" ref="G33:G37" si="2">LOG(E33)</f>
        <v>-0.3010299956639812</v>
      </c>
      <c r="H33" s="6">
        <f t="shared" ref="H33:H37" si="3">LOG(F33)</f>
        <v>2</v>
      </c>
    </row>
    <row r="34" spans="1:8">
      <c r="A34">
        <v>105</v>
      </c>
      <c r="B34">
        <f t="shared" si="1"/>
        <v>92.610000000000014</v>
      </c>
      <c r="E34">
        <v>0.75</v>
      </c>
      <c r="F34">
        <v>337.5</v>
      </c>
      <c r="G34" s="6">
        <f t="shared" si="2"/>
        <v>-0.12493873660829995</v>
      </c>
      <c r="H34" s="6">
        <f t="shared" si="3"/>
        <v>2.5282737771670436</v>
      </c>
    </row>
    <row r="35" spans="1:8">
      <c r="A35">
        <v>110</v>
      </c>
      <c r="B35">
        <f t="shared" si="1"/>
        <v>106.48000000000003</v>
      </c>
      <c r="E35">
        <v>1</v>
      </c>
      <c r="F35">
        <v>800</v>
      </c>
      <c r="G35" s="6">
        <f t="shared" si="2"/>
        <v>0</v>
      </c>
      <c r="H35" s="6">
        <f t="shared" si="3"/>
        <v>2.9030899869919438</v>
      </c>
    </row>
    <row r="36" spans="1:8">
      <c r="A36">
        <v>115</v>
      </c>
      <c r="B36">
        <f t="shared" si="1"/>
        <v>121.66999999999996</v>
      </c>
      <c r="E36">
        <v>1.25</v>
      </c>
      <c r="F36">
        <v>1562</v>
      </c>
      <c r="G36" s="6">
        <f t="shared" si="2"/>
        <v>9.691001300805642E-2</v>
      </c>
      <c r="H36" s="6">
        <f t="shared" si="3"/>
        <v>3.1936810295412816</v>
      </c>
    </row>
    <row r="37" spans="1:8">
      <c r="A37">
        <v>120</v>
      </c>
      <c r="B37">
        <f t="shared" si="1"/>
        <v>138.24</v>
      </c>
      <c r="E37">
        <v>1.5</v>
      </c>
      <c r="F37">
        <v>2700</v>
      </c>
      <c r="G37" s="6">
        <f t="shared" si="2"/>
        <v>0.17609125905568124</v>
      </c>
      <c r="H37" s="6">
        <f t="shared" si="3"/>
        <v>3.4313637641589874</v>
      </c>
    </row>
    <row r="38" spans="1:8">
      <c r="A38">
        <v>125</v>
      </c>
      <c r="B38">
        <f t="shared" si="1"/>
        <v>156.25</v>
      </c>
    </row>
    <row r="39" spans="1:8">
      <c r="A39">
        <v>130</v>
      </c>
      <c r="B39">
        <f t="shared" si="1"/>
        <v>175.76000000000002</v>
      </c>
    </row>
    <row r="40" spans="1:8">
      <c r="A40">
        <v>135</v>
      </c>
      <c r="B40">
        <f t="shared" si="1"/>
        <v>196.83000000000004</v>
      </c>
    </row>
    <row r="41" spans="1:8">
      <c r="A41">
        <v>140</v>
      </c>
      <c r="B41">
        <f t="shared" si="1"/>
        <v>219.51999999999995</v>
      </c>
    </row>
    <row r="42" spans="1:8">
      <c r="A42">
        <v>145</v>
      </c>
      <c r="B42">
        <f t="shared" si="1"/>
        <v>243.89</v>
      </c>
    </row>
    <row r="43" spans="1:8">
      <c r="A43">
        <v>150</v>
      </c>
      <c r="B43">
        <f t="shared" si="1"/>
        <v>270</v>
      </c>
    </row>
    <row r="44" spans="1:8">
      <c r="A44">
        <v>155</v>
      </c>
      <c r="B44">
        <f t="shared" si="1"/>
        <v>297.91000000000008</v>
      </c>
    </row>
    <row r="45" spans="1:8">
      <c r="A45">
        <v>160</v>
      </c>
      <c r="B45">
        <f t="shared" si="1"/>
        <v>327.68000000000006</v>
      </c>
    </row>
    <row r="46" spans="1:8">
      <c r="A46">
        <v>165</v>
      </c>
      <c r="B46">
        <f t="shared" si="1"/>
        <v>359.37</v>
      </c>
    </row>
    <row r="47" spans="1:8">
      <c r="A47">
        <v>170</v>
      </c>
      <c r="B47">
        <f t="shared" si="1"/>
        <v>393.03999999999996</v>
      </c>
    </row>
    <row r="48" spans="1:8">
      <c r="A48">
        <v>175</v>
      </c>
      <c r="B48">
        <f t="shared" si="1"/>
        <v>428.75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Ex1</vt:lpstr>
      <vt:lpstr>Ex2</vt:lpstr>
      <vt:lpstr>Ex3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Khemissa</dc:creator>
  <cp:lastModifiedBy>Mohamed Khemissa</cp:lastModifiedBy>
  <dcterms:created xsi:type="dcterms:W3CDTF">2020-09-15T17:38:37Z</dcterms:created>
  <dcterms:modified xsi:type="dcterms:W3CDTF">2024-03-10T11:16:41Z</dcterms:modified>
</cp:coreProperties>
</file>